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6C6983D6-100F-4F51-9E17-924161D688BD}" xr6:coauthVersionLast="47" xr6:coauthVersionMax="47" xr10:uidLastSave="{00000000-0000-0000-0000-000000000000}"/>
  <workbookProtection workbookAlgorithmName="SHA-512" workbookHashValue="m0srIT9xlYXA4VqDHqsFIu3Kt+LKL4fHI3hHocpvaknv5L2kDgUAFw2fEl9uzYFv81fWZT+2n6Kv1AcEt5XQfg==" workbookSaltValue="PmoN3smnQm5yOyr/81OKcg==" workbookSpinCount="100000" lockStructure="1"/>
  <bookViews>
    <workbookView xWindow="-120" yWindow="-120" windowWidth="29040" windowHeight="15720" xr2:uid="{00000000-000D-0000-FFFF-FFFF00000000}"/>
  </bookViews>
  <sheets>
    <sheet name="入力シート" sheetId="9" r:id="rId1"/>
    <sheet name="settings" sheetId="8" state="hidden" r:id="rId2"/>
  </sheets>
  <definedNames>
    <definedName name="_xlnm.Print_Titles" localSheetId="0">入力シート!$1:$1</definedName>
    <definedName name="希望" localSheetId="0">入力シート!$A$284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3" i="9" l="1"/>
  <c r="A343" i="9"/>
  <c r="A342" i="9"/>
  <c r="A341" i="9"/>
  <c r="A340" i="9"/>
  <c r="A339" i="9"/>
  <c r="A338" i="9"/>
  <c r="A337" i="9"/>
  <c r="A336" i="9"/>
  <c r="A335" i="9"/>
  <c r="A334" i="9"/>
  <c r="A333" i="9"/>
  <c r="A318" i="9"/>
  <c r="A317" i="9"/>
  <c r="A316" i="9"/>
  <c r="A315" i="9"/>
  <c r="A305" i="9"/>
  <c r="A304" i="9"/>
  <c r="A303" i="9"/>
  <c r="A302" i="9"/>
  <c r="A301" i="9"/>
  <c r="A300" i="9"/>
  <c r="A299" i="9"/>
  <c r="A298" i="9"/>
  <c r="A297" i="9"/>
  <c r="A296" i="9"/>
  <c r="A295" i="9"/>
  <c r="A294" i="9"/>
  <c r="A293" i="9"/>
  <c r="A292" i="9"/>
  <c r="A291" i="9"/>
  <c r="A290" i="9"/>
  <c r="A289" i="9"/>
  <c r="A288" i="9"/>
  <c r="A287" i="9"/>
  <c r="A286" i="9"/>
  <c r="A285" i="9"/>
  <c r="A284" i="9"/>
  <c r="A204" i="9"/>
  <c r="A202" i="9"/>
  <c r="A201" i="9"/>
  <c r="A200" i="9"/>
  <c r="A189" i="9"/>
  <c r="A186" i="9"/>
  <c r="A185" i="9"/>
  <c r="A184" i="9"/>
  <c r="A182" i="9"/>
  <c r="A169" i="9"/>
  <c r="A167" i="9"/>
  <c r="A165" i="9"/>
  <c r="A163" i="9"/>
  <c r="A161" i="9"/>
  <c r="A159" i="9"/>
  <c r="A157" i="9"/>
  <c r="A155" i="9"/>
  <c r="A153" i="9"/>
  <c r="A126" i="9"/>
  <c r="A124" i="9"/>
  <c r="A122" i="9"/>
  <c r="A120" i="9"/>
  <c r="A116" i="9"/>
  <c r="A114" i="9"/>
  <c r="A87" i="9"/>
  <c r="A85" i="9"/>
  <c r="A84" i="9"/>
  <c r="A83" i="9"/>
  <c r="A81" i="9"/>
  <c r="A79" i="9"/>
  <c r="A77" i="9"/>
  <c r="A75" i="9"/>
  <c r="A73" i="9"/>
  <c r="A71" i="9"/>
  <c r="A69" i="9"/>
  <c r="A63" i="9"/>
  <c r="A40" i="9"/>
  <c r="A38" i="9"/>
  <c r="A36" i="9"/>
  <c r="A34" i="9"/>
  <c r="A32" i="9"/>
  <c r="A30" i="9"/>
  <c r="A28" i="9"/>
  <c r="A26" i="9"/>
  <c r="A24" i="9"/>
  <c r="A22" i="9"/>
  <c r="A20" i="9"/>
  <c r="E238" i="9"/>
  <c r="U284" i="9"/>
  <c r="J198" i="9"/>
  <c r="J196" i="9"/>
  <c r="J194" i="9"/>
  <c r="J192" i="9"/>
  <c r="J177" i="9" l="1"/>
  <c r="F360" i="9"/>
  <c r="U237" i="9"/>
  <c r="S237" i="9"/>
  <c r="Q237" i="9"/>
  <c r="O237" i="9"/>
  <c r="K237" i="9"/>
  <c r="D227" i="9"/>
  <c r="I220" i="9"/>
  <c r="I214" i="9"/>
  <c r="I203" i="9"/>
  <c r="D116" i="9"/>
  <c r="D118" i="9" s="1"/>
  <c r="D120" i="9" s="1"/>
  <c r="D122" i="9" s="1"/>
  <c r="D124" i="9" s="1"/>
  <c r="D126" i="9" s="1"/>
  <c r="D114" i="9"/>
  <c r="A2" i="8" l="1"/>
  <c r="A1" i="8"/>
</calcChain>
</file>

<file path=xl/sharedStrings.xml><?xml version="1.0" encoding="utf-8"?>
<sst xmlns="http://schemas.openxmlformats.org/spreadsheetml/2006/main" count="316" uniqueCount="257">
  <si>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</si>
  <si>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</si>
  <si>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不動産鑑定士</t>
  </si>
  <si>
    <t>一級建築士</t>
  </si>
  <si>
    <t>二級建築士</t>
  </si>
  <si>
    <t>建築設備士</t>
  </si>
  <si>
    <t>測量士</t>
  </si>
  <si>
    <t>測量士補</t>
  </si>
  <si>
    <t>テクリスの企業ID</t>
    <rPh sb="5" eb="7">
      <t>キギョウ</t>
    </rPh>
    <phoneticPr fontId="4"/>
  </si>
  <si>
    <t>PUBDISの会社コード</t>
    <rPh sb="7" eb="9">
      <t>カイシャ</t>
    </rPh>
    <phoneticPr fontId="4"/>
  </si>
  <si>
    <t>希望</t>
    <rPh sb="0" eb="2">
      <t>キボウ</t>
    </rPh>
    <phoneticPr fontId="4"/>
  </si>
  <si>
    <t>人数</t>
    <rPh sb="0" eb="2">
      <t>ニンズウ</t>
    </rPh>
    <phoneticPr fontId="5"/>
  </si>
  <si>
    <t>コンサル</t>
  </si>
  <si>
    <t>自己資本額</t>
    <rPh sb="0" eb="2">
      <t>ジコ</t>
    </rPh>
    <rPh sb="2" eb="4">
      <t>シホン</t>
    </rPh>
    <rPh sb="4" eb="5">
      <t>ガク</t>
    </rPh>
    <phoneticPr fontId="4"/>
  </si>
  <si>
    <t>区分</t>
    <rPh sb="0" eb="2">
      <t>クブン</t>
    </rPh>
    <phoneticPr fontId="4"/>
  </si>
  <si>
    <t>株主資本</t>
    <rPh sb="0" eb="2">
      <t>カブヌシ</t>
    </rPh>
    <rPh sb="2" eb="4">
      <t>シホン</t>
    </rPh>
    <phoneticPr fontId="5"/>
  </si>
  <si>
    <t xml:space="preserve"> (うち外国資本)</t>
    <phoneticPr fontId="5"/>
  </si>
  <si>
    <t>評価・換算差額等</t>
    <rPh sb="0" eb="2">
      <t>ヒョウカ</t>
    </rPh>
    <rPh sb="3" eb="5">
      <t>カンザン</t>
    </rPh>
    <rPh sb="5" eb="7">
      <t>サガク</t>
    </rPh>
    <rPh sb="7" eb="8">
      <t>トウ</t>
    </rPh>
    <phoneticPr fontId="5"/>
  </si>
  <si>
    <t>新株予約権</t>
    <phoneticPr fontId="4"/>
  </si>
  <si>
    <t>外資状況</t>
    <rPh sb="0" eb="2">
      <t>ガイシ</t>
    </rPh>
    <rPh sb="2" eb="4">
      <t>ジョウキョウ</t>
    </rPh>
    <phoneticPr fontId="5"/>
  </si>
  <si>
    <t>外資区分</t>
    <rPh sb="0" eb="2">
      <t>ガイシ</t>
    </rPh>
    <rPh sb="2" eb="4">
      <t>クブン</t>
    </rPh>
    <phoneticPr fontId="5"/>
  </si>
  <si>
    <t>国名</t>
    <rPh sb="0" eb="1">
      <t>クニ</t>
    </rPh>
    <rPh sb="1" eb="2">
      <t>メイ</t>
    </rPh>
    <phoneticPr fontId="4"/>
  </si>
  <si>
    <t>外資比率 (%)</t>
    <rPh sb="0" eb="2">
      <t>ガイシ</t>
    </rPh>
    <rPh sb="2" eb="4">
      <t>ヒリツ</t>
    </rPh>
    <phoneticPr fontId="4"/>
  </si>
  <si>
    <t>休業期間又は</t>
    <rPh sb="0" eb="2">
      <t>キュウギョウ</t>
    </rPh>
    <rPh sb="2" eb="4">
      <t>キカン</t>
    </rPh>
    <rPh sb="4" eb="5">
      <t>マタ</t>
    </rPh>
    <phoneticPr fontId="5"/>
  </si>
  <si>
    <t>から</t>
    <phoneticPr fontId="5"/>
  </si>
  <si>
    <t>まで</t>
    <phoneticPr fontId="5"/>
  </si>
  <si>
    <t>転(廃)業の期間</t>
    <phoneticPr fontId="5"/>
  </si>
  <si>
    <t>営業年数</t>
    <rPh sb="0" eb="2">
      <t>エイギョウ</t>
    </rPh>
    <rPh sb="2" eb="4">
      <t>ネンスウ</t>
    </rPh>
    <phoneticPr fontId="5"/>
  </si>
  <si>
    <t>登録事業名</t>
    <phoneticPr fontId="4"/>
  </si>
  <si>
    <t>測量業者</t>
    <phoneticPr fontId="4"/>
  </si>
  <si>
    <t>建築士事務所</t>
    <phoneticPr fontId="4"/>
  </si>
  <si>
    <t>建設コンサルタント</t>
    <phoneticPr fontId="4"/>
  </si>
  <si>
    <t>地質調査業者</t>
    <phoneticPr fontId="4"/>
  </si>
  <si>
    <t>補償コンサルタント</t>
    <phoneticPr fontId="4"/>
  </si>
  <si>
    <t>不動産鑑定業者</t>
    <phoneticPr fontId="4"/>
  </si>
  <si>
    <t>土地家屋調査士</t>
    <phoneticPr fontId="4"/>
  </si>
  <si>
    <t>司法書士</t>
    <phoneticPr fontId="4"/>
  </si>
  <si>
    <t>計量証明事業者</t>
    <phoneticPr fontId="4"/>
  </si>
  <si>
    <t>選択</t>
    <rPh sb="0" eb="2">
      <t>センタク</t>
    </rPh>
    <phoneticPr fontId="5"/>
  </si>
  <si>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</si>
  <si>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</si>
  <si>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</si>
  <si>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</si>
  <si>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リストから選択してください。</t>
    <phoneticPr fontId="4"/>
  </si>
  <si>
    <t>みなし大企業</t>
    <rPh sb="3" eb="6">
      <t>ダイキギョウ</t>
    </rPh>
    <phoneticPr fontId="5"/>
  </si>
  <si>
    <t>E.経営情報</t>
    <rPh sb="2" eb="4">
      <t>ケイエイ</t>
    </rPh>
    <rPh sb="4" eb="6">
      <t>ジョウホウ</t>
    </rPh>
    <phoneticPr fontId="4"/>
  </si>
  <si>
    <t>土地家屋調査士</t>
  </si>
  <si>
    <t>司法書士</t>
  </si>
  <si>
    <t>適格組合証明番号</t>
    <rPh sb="0" eb="2">
      <t>テキカク</t>
    </rPh>
    <rPh sb="2" eb="4">
      <t>クミアイ</t>
    </rPh>
    <rPh sb="4" eb="6">
      <t>ショウメイ</t>
    </rPh>
    <rPh sb="6" eb="8">
      <t>バンゴウ</t>
    </rPh>
    <phoneticPr fontId="5"/>
  </si>
  <si>
    <t>年</t>
    <rPh sb="0" eb="1">
      <t>ネン</t>
    </rPh>
    <phoneticPr fontId="4"/>
  </si>
  <si>
    <t>設立年月日</t>
    <rPh sb="0" eb="2">
      <t>セツリツ</t>
    </rPh>
    <rPh sb="2" eb="5">
      <t>ネンガッピ</t>
    </rPh>
    <phoneticPr fontId="5"/>
  </si>
  <si>
    <t>経営状況（流動比率）</t>
    <rPh sb="0" eb="2">
      <t>ケイエイ</t>
    </rPh>
    <rPh sb="2" eb="4">
      <t>ジョウキョウ</t>
    </rPh>
    <rPh sb="5" eb="7">
      <t>リュウドウ</t>
    </rPh>
    <rPh sb="7" eb="9">
      <t>ヒリツ</t>
    </rPh>
    <phoneticPr fontId="4"/>
  </si>
  <si>
    <t>流動比率（a/b×100）</t>
    <phoneticPr fontId="4"/>
  </si>
  <si>
    <t>%</t>
    <phoneticPr fontId="4"/>
  </si>
  <si>
    <t>地質調査</t>
  </si>
  <si>
    <t>構造設計一級建築士</t>
  </si>
  <si>
    <t>設備設計一級建築士</t>
  </si>
  <si>
    <t>建築積算資格者</t>
  </si>
  <si>
    <t>一級土木施工管理技士</t>
  </si>
  <si>
    <t>二級土木施工管理技士</t>
  </si>
  <si>
    <t>環境計量士</t>
  </si>
  <si>
    <t>港湾海洋調査士</t>
  </si>
  <si>
    <t>不動産鑑定士補</t>
  </si>
  <si>
    <t>RCCM</t>
  </si>
  <si>
    <t>技術士</t>
    <phoneticPr fontId="4"/>
  </si>
  <si>
    <t>総合技術監理部門</t>
  </si>
  <si>
    <t>建設部門</t>
  </si>
  <si>
    <t>農業部門</t>
  </si>
  <si>
    <t>森林部門</t>
  </si>
  <si>
    <t>上下水道部門</t>
  </si>
  <si>
    <t>電気・電子部門</t>
  </si>
  <si>
    <t>機械部門</t>
  </si>
  <si>
    <t>業種区分</t>
    <phoneticPr fontId="4"/>
  </si>
  <si>
    <t>登録番号
例)00-00000</t>
    <rPh sb="5" eb="6">
      <t>レイ</t>
    </rPh>
    <phoneticPr fontId="4"/>
  </si>
  <si>
    <t>測量一般</t>
  </si>
  <si>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</si>
  <si>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創業年月日</t>
    <rPh sb="0" eb="2">
      <t>ソウギョウ</t>
    </rPh>
    <rPh sb="2" eb="5">
      <t>ネンガッピ</t>
    </rPh>
    <phoneticPr fontId="5"/>
  </si>
  <si>
    <t>年月日</t>
    <rPh sb="0" eb="3">
      <t>ネンガッピ</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</si>
  <si>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</si>
  <si>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</si>
  <si>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</si>
  <si>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</si>
  <si>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</si>
  <si>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</si>
  <si>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</si>
  <si>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</si>
  <si>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</si>
  <si>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</si>
  <si>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</si>
  <si>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</si>
  <si>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</si>
  <si>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</si>
  <si>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</si>
  <si>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</si>
  <si>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</si>
  <si>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</si>
  <si>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</si>
  <si>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</si>
  <si>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</si>
  <si>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</si>
  <si>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</si>
  <si>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</si>
  <si>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</si>
  <si>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</si>
  <si>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</si>
  <si>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</si>
  <si>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</si>
  <si>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前２ヶ年間の
平均実績高（千円）</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</si>
  <si>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</si>
  <si>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</si>
  <si>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</si>
  <si>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</si>
  <si>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</si>
  <si>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</si>
  <si>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</si>
  <si>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</si>
  <si>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</si>
  <si>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</si>
  <si>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</si>
  <si>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</si>
  <si>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</si>
  <si>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</si>
  <si>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</si>
  <si>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計</t>
    <phoneticPr fontId="5"/>
  </si>
  <si>
    <t>直前決算時（千円）</t>
    <rPh sb="0" eb="2">
      <t>チョクゼン</t>
    </rPh>
    <rPh sb="2" eb="4">
      <t>ケッサン</t>
    </rPh>
    <rPh sb="4" eb="5">
      <t>ジ</t>
    </rPh>
    <rPh sb="6" eb="8">
      <t>センエン</t>
    </rPh>
    <phoneticPr fontId="5"/>
  </si>
  <si>
    <t>直前年度分決算</t>
    <rPh sb="0" eb="2">
      <t>チョクゼン</t>
    </rPh>
    <rPh sb="2" eb="5">
      <t>ネンドブン</t>
    </rPh>
    <rPh sb="5" eb="7">
      <t>ケッサン</t>
    </rPh>
    <phoneticPr fontId="5"/>
  </si>
  <si>
    <t>千円</t>
    <rPh sb="0" eb="2">
      <t>センエン</t>
    </rPh>
    <phoneticPr fontId="4"/>
  </si>
  <si>
    <t>流動資産(a)</t>
    <rPh sb="0" eb="2">
      <t>リュウドウ</t>
    </rPh>
    <rPh sb="2" eb="4">
      <t>シサン</t>
    </rPh>
    <phoneticPr fontId="4"/>
  </si>
  <si>
    <t>流動負債(b)</t>
    <rPh sb="0" eb="2">
      <t>リュウドウ</t>
    </rPh>
    <rPh sb="2" eb="4">
      <t>フサイ</t>
    </rPh>
    <phoneticPr fontId="4"/>
  </si>
  <si>
    <t>直前々年度分決算(千円)</t>
    <rPh sb="5" eb="6">
      <t>ブン</t>
    </rPh>
    <rPh sb="6" eb="8">
      <t>ケッサン</t>
    </rPh>
    <rPh sb="9" eb="11">
      <t>センエン</t>
    </rPh>
    <phoneticPr fontId="5"/>
  </si>
  <si>
    <t>直前年度分決算(千円)</t>
    <rPh sb="0" eb="2">
      <t>チョクゼン</t>
    </rPh>
    <rPh sb="2" eb="4">
      <t>ネンド</t>
    </rPh>
    <rPh sb="4" eb="5">
      <t>ブン</t>
    </rPh>
    <rPh sb="5" eb="7">
      <t>ケッサン</t>
    </rPh>
    <phoneticPr fontId="4"/>
  </si>
  <si>
    <t>免許等の名称</t>
    <rPh sb="0" eb="3">
      <t>メンキョトウ</t>
    </rPh>
    <rPh sb="4" eb="6">
      <t>メイショウ</t>
    </rPh>
    <phoneticPr fontId="4"/>
  </si>
  <si>
    <t>合計</t>
    <rPh sb="0" eb="2">
      <t>ゴウケイ</t>
    </rPh>
    <phoneticPr fontId="4"/>
  </si>
  <si>
    <t>有資格者の数を入力してください。これら以外の職員については、空欄に免許等の名称から入力してください。
入力する有資格者数は自社の常勤職員のみとし、非常勤職員、友好・協力関係にある別企業の職員等は入力しないでください。</t>
    <rPh sb="7" eb="9">
      <t>ニュウリョク</t>
    </rPh>
    <rPh sb="19" eb="21">
      <t>イガイ</t>
    </rPh>
    <rPh sb="30" eb="32">
      <t>クウラン</t>
    </rPh>
    <rPh sb="41" eb="43">
      <t>ニュウリョク</t>
    </rPh>
    <rPh sb="51" eb="53">
      <t>ニュウリョク</t>
    </rPh>
    <rPh sb="97" eb="99">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</si>
  <si>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</si>
  <si>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F.測量等実績高</t>
    <rPh sb="2" eb="4">
      <t>ソクリョウ</t>
    </rPh>
    <rPh sb="4" eb="5">
      <t>トウ</t>
    </rPh>
    <rPh sb="5" eb="7">
      <t>ジッセキ</t>
    </rPh>
    <rPh sb="7" eb="8">
      <t>ダカ</t>
    </rPh>
    <phoneticPr fontId="4"/>
  </si>
  <si>
    <t>G.有資格者数</t>
    <rPh sb="2" eb="6">
      <t>ユウシカクシャ</t>
    </rPh>
    <rPh sb="6" eb="7">
      <t>スウ</t>
    </rPh>
    <phoneticPr fontId="4"/>
  </si>
  <si>
    <t>H.業種情報</t>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</si>
  <si>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</si>
  <si>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</si>
  <si>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現組織への変更</t>
    <rPh sb="0" eb="1">
      <t>ゲン</t>
    </rPh>
    <rPh sb="1" eb="3">
      <t>ソシキ</t>
    </rPh>
    <rPh sb="5" eb="7">
      <t>ヘンコウ</t>
    </rPh>
    <phoneticPr fontId="5"/>
  </si>
  <si>
    <t>例)カブシキガイシャスズキグミ　正式名称を全角カタカナで入力してください。</t>
    <phoneticPr fontId="4"/>
  </si>
  <si>
    <t>例)株式会社鈴木組　正式名称で入力してください。</t>
    <phoneticPr fontId="4"/>
  </si>
  <si>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</si>
  <si>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phoneticPr fontId="4"/>
  </si>
  <si>
    <t>適格組合証明取得</t>
    <rPh sb="0" eb="2">
      <t>テキカク</t>
    </rPh>
    <rPh sb="2" eb="4">
      <t>クミアイ</t>
    </rPh>
    <rPh sb="4" eb="6">
      <t>ショウメイ</t>
    </rPh>
    <rPh sb="6" eb="8">
      <t>シュトク</t>
    </rPh>
    <phoneticPr fontId="5"/>
  </si>
  <si>
    <t>年月日</t>
    <phoneticPr fontId="4"/>
  </si>
  <si>
    <t>測量調査設計業務実績情報システム(テクリス)における企業IDを、半角英数字で入力してください。</t>
    <phoneticPr fontId="5"/>
  </si>
  <si>
    <t>公共建築設計者情報システム(PUBDIS)における会社コードを、半角英数字で入力してください。</t>
    <phoneticPr fontId="5"/>
  </si>
  <si>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</si>
  <si>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</si>
  <si>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</si>
  <si>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</si>
  <si>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</si>
  <si>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免許等の名称</t>
    <rPh sb="0" eb="2">
      <t>メンキョ</t>
    </rPh>
    <rPh sb="2" eb="3">
      <t>トウ</t>
    </rPh>
    <rPh sb="4" eb="6">
      <t>メイショウ</t>
    </rPh>
    <phoneticPr fontId="4"/>
  </si>
  <si>
    <r>
      <t>から</t>
    </r>
    <r>
      <rPr>
        <sz val="11"/>
        <color rgb="FFFF0000"/>
        <rFont val="ＭＳ ゴシック"/>
        <family val="3"/>
        <charset val="128"/>
      </rPr>
      <t>*1</t>
    </r>
    <phoneticPr fontId="4"/>
  </si>
  <si>
    <r>
      <t>まで</t>
    </r>
    <r>
      <rPr>
        <sz val="11"/>
        <color rgb="FFFF0000"/>
        <rFont val="ＭＳ ゴシック"/>
        <family val="3"/>
        <charset val="128"/>
      </rPr>
      <t>*1</t>
    </r>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</si>
  <si>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</si>
  <si>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</si>
  <si>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r>
      <t xml:space="preserve">業務を希望する場合、希望、登録、登録番号、登録年月日欄を入力してください。
</t>
    </r>
    <r>
      <rPr>
        <sz val="10"/>
        <color theme="1" tint="4.9989318521683403E-2"/>
        <rFont val="ＭＳ ゴシック"/>
        <family val="3"/>
        <charset val="128"/>
      </rPr>
      <t>希望、登録欄はリストから選択してください。
これら以外の登録等を受けている場合は、空欄に登録事業名から入力してください。</t>
    </r>
    <rPh sb="13" eb="15">
      <t>トウロク</t>
    </rPh>
    <rPh sb="16" eb="18">
      <t>トウロク</t>
    </rPh>
    <rPh sb="18" eb="20">
      <t>バンゴウ</t>
    </rPh>
    <rPh sb="21" eb="23">
      <t>トウロク</t>
    </rPh>
    <rPh sb="23" eb="26">
      <t>ネンガッピ</t>
    </rPh>
    <rPh sb="28" eb="30">
      <t>ニュウリョク</t>
    </rPh>
    <rPh sb="38" eb="40">
      <t>キボウ</t>
    </rPh>
    <rPh sb="43" eb="44">
      <t>ラン</t>
    </rPh>
    <phoneticPr fontId="5"/>
  </si>
  <si>
    <t>*1</t>
    <phoneticPr fontId="5"/>
  </si>
  <si>
    <t>*2</t>
    <phoneticPr fontId="5"/>
  </si>
  <si>
    <t>*3</t>
    <phoneticPr fontId="5"/>
  </si>
  <si>
    <t>*4</t>
    <phoneticPr fontId="5"/>
  </si>
  <si>
    <t>*5</t>
    <phoneticPr fontId="5"/>
  </si>
  <si>
    <t>その他の具体的な内容</t>
    <rPh sb="2" eb="3">
      <t>タ</t>
    </rPh>
    <rPh sb="4" eb="7">
      <t>グタイテキ</t>
    </rPh>
    <rPh sb="8" eb="10">
      <t>ナイヨウ</t>
    </rPh>
    <phoneticPr fontId="4"/>
  </si>
  <si>
    <t>登録</t>
    <rPh sb="0" eb="2">
      <t>トウロク</t>
    </rPh>
    <phoneticPr fontId="4"/>
  </si>
  <si>
    <t>地図の調整</t>
  </si>
  <si>
    <t>航空測量</t>
  </si>
  <si>
    <t>トンネル</t>
  </si>
  <si>
    <t>その他</t>
    <rPh sb="2" eb="3">
      <t>タ</t>
    </rPh>
    <phoneticPr fontId="4"/>
  </si>
  <si>
    <t>赤穂市 一般競争(指名競争)参加資格審査申請書【測量・建設コンサルタント等】</t>
    <rPh sb="4" eb="6">
      <t>イッパン</t>
    </rPh>
    <rPh sb="6" eb="8">
      <t>キョウソウ</t>
    </rPh>
    <rPh sb="9" eb="11">
      <t>シメイ</t>
    </rPh>
    <rPh sb="11" eb="13">
      <t>キョウソウ</t>
    </rPh>
    <rPh sb="14" eb="16">
      <t>サンカ</t>
    </rPh>
    <rPh sb="16" eb="18">
      <t>シカク</t>
    </rPh>
    <rPh sb="18" eb="20">
      <t>シンサ</t>
    </rPh>
    <rPh sb="20" eb="23">
      <t>シンセイショ</t>
    </rPh>
    <rPh sb="24" eb="26">
      <t>ソクリョウ</t>
    </rPh>
    <rPh sb="27" eb="29">
      <t>ケンセツ</t>
    </rPh>
    <rPh sb="36" eb="37">
      <t>トウ</t>
    </rPh>
    <phoneticPr fontId="4"/>
  </si>
  <si>
    <t>土木関係建設コンサルタント業務</t>
    <phoneticPr fontId="4"/>
  </si>
  <si>
    <t>測量</t>
  </si>
  <si>
    <t>建築関係建設コンサルタント業務</t>
    <phoneticPr fontId="4"/>
  </si>
  <si>
    <t>補償関係コンサルタント業務</t>
    <phoneticPr fontId="4"/>
  </si>
  <si>
    <t>その他</t>
    <rPh sb="2" eb="3">
      <t>タ</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</si>
  <si>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</si>
  <si>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</si>
  <si>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</si>
  <si>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</si>
  <si>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</si>
  <si>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</si>
  <si>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</si>
  <si>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</si>
  <si>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調査</t>
    <rPh sb="0" eb="2">
      <t>チョウサ</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</si>
  <si>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</si>
  <si>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</si>
  <si>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</si>
  <si>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</si>
  <si>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</si>
  <si>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</si>
  <si>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</si>
  <si>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t>
    <rPh sb="0" eb="3">
      <t>ジョウスイドウ</t>
    </rPh>
    <rPh sb="3" eb="4">
      <t>オヨ</t>
    </rPh>
    <rPh sb="5" eb="7">
      <t>コウギョウ</t>
    </rPh>
    <rPh sb="7" eb="9">
      <t>ヨウスイ</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</si>
  <si>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</si>
  <si>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</si>
  <si>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</si>
  <si>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</si>
  <si>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</si>
  <si>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</si>
  <si>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2">
      <t>トシ</t>
    </rPh>
    <rPh sb="2" eb="4">
      <t>ケイカク</t>
    </rPh>
    <rPh sb="4" eb="5">
      <t>オヨ</t>
    </rPh>
    <rPh sb="6" eb="8">
      <t>チホウ</t>
    </rPh>
    <rPh sb="8" eb="10">
      <t>ケイカク</t>
    </rPh>
    <phoneticPr fontId="3"/>
  </si>
  <si>
    <t>地質</t>
    <rPh sb="0" eb="2">
      <t>チシツ</t>
    </rPh>
    <phoneticPr fontId="3"/>
  </si>
  <si>
    <t>土質及び基礎</t>
    <rPh sb="0" eb="2">
      <t>ドシツ</t>
    </rPh>
    <rPh sb="2" eb="3">
      <t>オヨ</t>
    </rPh>
    <rPh sb="4" eb="6">
      <t>キソ</t>
    </rPh>
    <phoneticPr fontId="3"/>
  </si>
  <si>
    <t>施工計画・計画設備及び積算</t>
    <rPh sb="0" eb="2">
      <t>セコウ</t>
    </rPh>
    <rPh sb="2" eb="4">
      <t>ケイカク</t>
    </rPh>
    <rPh sb="5" eb="7">
      <t>ケイカク</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</si>
  <si>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</si>
  <si>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</si>
  <si>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rPh sb="0" eb="2">
      <t>デンキ</t>
    </rPh>
    <rPh sb="2" eb="4">
      <t>デンシ</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</si>
  <si>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</si>
  <si>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</si>
  <si>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</si>
  <si>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</si>
  <si>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</si>
  <si>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</si>
  <si>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</si>
  <si>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2">
      <t>シリョウ</t>
    </rPh>
    <rPh sb="2" eb="3">
      <t>トウ</t>
    </rPh>
    <rPh sb="3" eb="5">
      <t>セイリ</t>
    </rPh>
    <phoneticPr fontId="3"/>
  </si>
  <si>
    <t>施工監理</t>
    <rPh sb="0" eb="2">
      <t>セコウ</t>
    </rPh>
    <rPh sb="2" eb="4">
      <t>カンリ</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</si>
  <si>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</si>
  <si>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</si>
  <si>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</si>
  <si>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</si>
  <si>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</si>
  <si>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</si>
  <si>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</si>
  <si>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</si>
  <si>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r>
      <t xml:space="preserve">建
設
コ
ン
サ
ル
タ
ン
ト
</t>
    </r>
    <r>
      <rPr>
        <sz val="11"/>
        <color rgb="FFFF0000"/>
        <rFont val="ＭＳ ゴシック"/>
        <family val="3"/>
        <charset val="128"/>
      </rPr>
      <t>*1</t>
    </r>
    <rPh sb="0" eb="1">
      <t>ケン</t>
    </rPh>
    <rPh sb="2" eb="3">
      <t>セツ</t>
    </rPh>
    <phoneticPr fontId="4"/>
  </si>
  <si>
    <r>
      <t xml:space="preserve">測
量
</t>
    </r>
    <r>
      <rPr>
        <sz val="11"/>
        <color rgb="FFFF0000"/>
        <rFont val="ＭＳ ゴシック"/>
        <family val="3"/>
        <charset val="128"/>
      </rPr>
      <t>*2</t>
    </r>
    <phoneticPr fontId="4"/>
  </si>
  <si>
    <r>
      <t>建築一般</t>
    </r>
    <r>
      <rPr>
        <sz val="11"/>
        <color rgb="FFFF0000"/>
        <rFont val="ＭＳ ゴシック"/>
        <family val="3"/>
        <charset val="128"/>
      </rPr>
      <t>*3</t>
    </r>
    <rPh sb="0" eb="2">
      <t>ケンチク</t>
    </rPh>
    <rPh sb="2" eb="4">
      <t>イッパン</t>
    </rPh>
    <phoneticPr fontId="3"/>
  </si>
  <si>
    <t>地質調査</t>
    <phoneticPr fontId="4"/>
  </si>
  <si>
    <t>*6</t>
    <phoneticPr fontId="5"/>
  </si>
  <si>
    <t>希望業務、登録を受けている事業</t>
    <rPh sb="0" eb="4">
      <t>キボウギョウム</t>
    </rPh>
    <phoneticPr fontId="4"/>
  </si>
  <si>
    <t>「測量」の業務を希望する場合は、測量業者の登録があること。</t>
    <rPh sb="5" eb="7">
      <t>ギョウム</t>
    </rPh>
    <rPh sb="8" eb="10">
      <t>キボウ</t>
    </rPh>
    <rPh sb="12" eb="14">
      <t>バアイ</t>
    </rPh>
    <rPh sb="18" eb="20">
      <t>ギョウシャ</t>
    </rPh>
    <rPh sb="21" eb="23">
      <t>トウロク</t>
    </rPh>
    <phoneticPr fontId="4"/>
  </si>
  <si>
    <t>「地質調査」を希望する場合は、地質調査業者の登録があること。</t>
    <phoneticPr fontId="4"/>
  </si>
  <si>
    <t>「建築一般」を希望する場合は、建築士事務所の登録があること。</t>
    <phoneticPr fontId="4"/>
  </si>
  <si>
    <r>
      <t xml:space="preserve">補
償
コ
ン
サ
ル
タ
ン
ト
</t>
    </r>
    <r>
      <rPr>
        <sz val="11"/>
        <color rgb="FFFF0000"/>
        <rFont val="ＭＳ ゴシック"/>
        <family val="3"/>
        <charset val="128"/>
      </rPr>
      <t>*5</t>
    </r>
    <rPh sb="0" eb="1">
      <t>ホ</t>
    </rPh>
    <rPh sb="2" eb="3">
      <t>ショウ</t>
    </rPh>
    <phoneticPr fontId="4"/>
  </si>
  <si>
    <t>「補償コンサルタント」の業務を希望する場合は、補償コンサルタント業務の登録があること。</t>
    <rPh sb="15" eb="17">
      <t>キボウ</t>
    </rPh>
    <rPh sb="19" eb="21">
      <t>バアイ</t>
    </rPh>
    <rPh sb="23" eb="25">
      <t>ホショウ</t>
    </rPh>
    <rPh sb="32" eb="34">
      <t>ギョウム</t>
    </rPh>
    <phoneticPr fontId="4"/>
  </si>
  <si>
    <t>「建設コンサルタント」の業務を希望する場合は、建設コンサルタント業務の登録があること。</t>
    <rPh sb="15" eb="17">
      <t>キボウ</t>
    </rPh>
    <rPh sb="19" eb="21">
      <t>バアイ</t>
    </rPh>
    <rPh sb="23" eb="25">
      <t>ケンセツ</t>
    </rPh>
    <rPh sb="32" eb="34">
      <t>ギョウム</t>
    </rPh>
    <phoneticPr fontId="4"/>
  </si>
  <si>
    <t>業種区分・業務内容</t>
    <phoneticPr fontId="4"/>
  </si>
  <si>
    <r>
      <t>地質調査</t>
    </r>
    <r>
      <rPr>
        <sz val="11"/>
        <color rgb="FFFF0000"/>
        <rFont val="ＭＳ ゴシック"/>
        <family val="3"/>
        <charset val="128"/>
      </rPr>
      <t>*4</t>
    </r>
    <rPh sb="0" eb="2">
      <t>チシツ</t>
    </rPh>
    <rPh sb="2" eb="4">
      <t>チョウサ</t>
    </rPh>
    <phoneticPr fontId="11"/>
  </si>
  <si>
    <t>28_赤穂市</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</si>
  <si>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</si>
  <si>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鋼構造及びコンクリート</t>
    <rPh sb="0" eb="3">
      <t>コウコウゾウ</t>
    </rPh>
    <rPh sb="3" eb="4">
      <t>オヨ</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</si>
  <si>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</si>
  <si>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</si>
  <si>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</si>
  <si>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r>
      <t>不動産鑑定</t>
    </r>
    <r>
      <rPr>
        <sz val="11"/>
        <color rgb="FFFF0000"/>
        <rFont val="ＭＳ ゴシック"/>
        <family val="3"/>
        <charset val="128"/>
      </rPr>
      <t>*6</t>
    </r>
    <phoneticPr fontId="4"/>
  </si>
  <si>
    <r>
      <t>その他（計量証明）</t>
    </r>
    <r>
      <rPr>
        <sz val="11"/>
        <color rgb="FFFF0000"/>
        <rFont val="ＭＳ ゴシック"/>
        <family val="3"/>
        <charset val="128"/>
      </rPr>
      <t>*7</t>
    </r>
    <rPh sb="2" eb="3">
      <t>タ</t>
    </rPh>
    <rPh sb="4" eb="6">
      <t>ケイリョウ</t>
    </rPh>
    <rPh sb="6" eb="8">
      <t>ショウメイ</t>
    </rPh>
    <phoneticPr fontId="3"/>
  </si>
  <si>
    <r>
      <t>その他</t>
    </r>
    <r>
      <rPr>
        <sz val="11"/>
        <color rgb="FFFF0000"/>
        <rFont val="ＭＳ ゴシック"/>
        <family val="3"/>
        <charset val="128"/>
      </rPr>
      <t>*8</t>
    </r>
    <rPh sb="2" eb="3">
      <t>タ</t>
    </rPh>
    <phoneticPr fontId="4"/>
  </si>
  <si>
    <t>「不動産鑑定」を希望する場合は、不動産鑑定業者の登録があること。</t>
    <rPh sb="1" eb="4">
      <t>フドウサン</t>
    </rPh>
    <rPh sb="4" eb="6">
      <t>カンテイ</t>
    </rPh>
    <phoneticPr fontId="4"/>
  </si>
  <si>
    <t>*7</t>
    <phoneticPr fontId="5"/>
  </si>
  <si>
    <t>「その他（計量証明）」の業務を希望する場合は、計量証明事業者の登録があること。</t>
    <rPh sb="15" eb="17">
      <t>キボウ</t>
    </rPh>
    <rPh sb="19" eb="21">
      <t>バアイ</t>
    </rPh>
    <rPh sb="23" eb="25">
      <t>ケイリョウ</t>
    </rPh>
    <rPh sb="25" eb="27">
      <t>ショウメイ</t>
    </rPh>
    <rPh sb="27" eb="29">
      <t>ジギョウ</t>
    </rPh>
    <rPh sb="29" eb="30">
      <t>シャ</t>
    </rPh>
    <phoneticPr fontId="4"/>
  </si>
  <si>
    <t>*8</t>
    <phoneticPr fontId="5"/>
  </si>
  <si>
    <t>例)2025/4/1、R7/4/1</t>
    <phoneticPr fontId="4"/>
  </si>
  <si>
    <t>例)2025/4/1</t>
    <phoneticPr fontId="4"/>
  </si>
  <si>
    <t>赤穂市で行われる測量・建設コンサルタント等に係る入札に参加する資格の審査を申請します。</t>
    <rPh sb="4" eb="5">
      <t>オコナ</t>
    </rPh>
    <rPh sb="8" eb="10">
      <t>ソクリョウ</t>
    </rPh>
    <rPh sb="11" eb="13">
      <t>ケンセツ</t>
    </rPh>
    <rPh sb="20" eb="21">
      <t>トウ</t>
    </rPh>
    <phoneticPr fontId="4"/>
  </si>
  <si>
    <t>事業協同組合、企業組合、協業組合等で官公需適格組合証明を受けている場合は番号を入力してください。</t>
    <phoneticPr fontId="4"/>
  </si>
  <si>
    <t>Ver.6.8.1</t>
    <phoneticPr fontId="4"/>
  </si>
  <si>
    <t>6.8.1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</si>
</sst>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
    <numFmt numFmtId="185" formatCode="0.0"/>
    <numFmt numFmtId="186"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71">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auto="1"/>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auto="1"/>
      </left>
      <right/>
      <top style="double">
        <color indexed="64"/>
      </top>
      <bottom style="thin">
        <color indexed="64"/>
      </bottom>
      <diagonal/>
    </border>
    <border>
      <left style="hair">
        <color indexed="64"/>
      </left>
      <right/>
      <top style="thin">
        <color auto="1"/>
      </top>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auto="1"/>
      </right>
      <top style="double">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auto="1"/>
      </top>
      <bottom style="hair">
        <color auto="1"/>
      </bottom>
      <diagonal/>
    </border>
    <border>
      <left style="hair">
        <color auto="1"/>
      </left>
      <right style="thin">
        <color indexed="64"/>
      </right>
      <top style="thin">
        <color indexed="64"/>
      </top>
      <bottom style="hair">
        <color auto="1"/>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auto="1"/>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s>
  <cellStyleXfs count="18">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cellStyleXfs>
  <cellXfs count="553">
    <xf numFmtId="0" fontId="0" fillId="0" borderId="0" xfId="0">
      <alignment vertical="center"/>
    </xf>
    <xf numFmtId="49" fontId="23" fillId="2" borderId="0" xfId="0" applyNumberFormat="1" applyFont="1" applyFill="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4" fontId="23" fillId="2" borderId="51"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38" fontId="23" fillId="2" borderId="58" xfId="6" applyNumberFormat="1" applyFont="1" applyFill="1" applyBorder="1" applyAlignment="1" applyProtection="1">
      <alignment horizontal="right" vertical="center"/>
      <protection locked="0"/>
    </xf>
    <xf numFmtId="38" fontId="23" fillId="2" borderId="57" xfId="6" applyNumberFormat="1" applyFont="1" applyFill="1" applyBorder="1" applyAlignment="1" applyProtection="1">
      <alignment horizontal="right" vertical="center"/>
      <protection locked="0"/>
    </xf>
    <xf numFmtId="38" fontId="23" fillId="2" borderId="56" xfId="6" applyNumberFormat="1" applyFont="1" applyFill="1" applyBorder="1" applyAlignment="1" applyProtection="1">
      <alignment horizontal="right" vertical="center"/>
      <protection locked="0"/>
    </xf>
    <xf numFmtId="49" fontId="23" fillId="2" borderId="49" xfId="12" applyNumberFormat="1" applyFont="1" applyFill="1" applyBorder="1" applyAlignment="1" applyProtection="1">
      <alignment horizontal="center" vertical="center"/>
      <protection locked="0"/>
    </xf>
    <xf numFmtId="49" fontId="23" fillId="2" borderId="32" xfId="12" applyNumberFormat="1" applyFont="1" applyFill="1" applyBorder="1" applyAlignment="1" applyProtection="1">
      <alignment horizontal="center" vertical="center"/>
      <protection locked="0"/>
    </xf>
    <xf numFmtId="49" fontId="23" fillId="2" borderId="7" xfId="12" applyNumberFormat="1" applyFont="1" applyFill="1" applyBorder="1" applyAlignment="1" applyProtection="1">
      <alignment horizontal="center" vertical="center"/>
      <protection locked="0"/>
    </xf>
    <xf numFmtId="49" fontId="23" fillId="2" borderId="68" xfId="12" applyNumberFormat="1" applyFont="1" applyFill="1" applyBorder="1" applyAlignment="1" applyProtection="1">
      <alignment horizontal="center" vertical="center"/>
      <protection locked="0"/>
    </xf>
    <xf numFmtId="49" fontId="23" fillId="2" borderId="62" xfId="12" applyNumberFormat="1" applyFont="1" applyFill="1" applyBorder="1" applyAlignment="1" applyProtection="1">
      <alignment horizontal="center" vertical="center"/>
      <protection locked="0"/>
    </xf>
    <xf numFmtId="49" fontId="23" fillId="2" borderId="67" xfId="12" applyNumberFormat="1" applyFont="1" applyFill="1" applyBorder="1" applyAlignment="1" applyProtection="1">
      <alignment horizontal="center" vertical="center"/>
      <protection locked="0"/>
    </xf>
    <xf numFmtId="49" fontId="23" fillId="2" borderId="60" xfId="12" applyNumberFormat="1" applyFont="1" applyFill="1" applyBorder="1" applyAlignment="1" applyProtection="1">
      <alignment horizontal="center" vertical="center"/>
      <protection locked="0"/>
    </xf>
    <xf numFmtId="49" fontId="23" fillId="2" borderId="65" xfId="12" applyNumberFormat="1" applyFont="1" applyFill="1" applyBorder="1" applyAlignment="1" applyProtection="1">
      <alignment horizontal="center" vertical="center"/>
      <protection locked="0"/>
    </xf>
    <xf numFmtId="49" fontId="23" fillId="2" borderId="30" xfId="12" applyNumberFormat="1" applyFont="1" applyFill="1" applyBorder="1" applyAlignment="1" applyProtection="1">
      <alignment horizontal="center" vertical="center"/>
      <protection locked="0"/>
    </xf>
    <xf numFmtId="49" fontId="23" fillId="2" borderId="0" xfId="2" applyNumberFormat="1" applyFont="1" applyFill="1" applyAlignment="1" applyProtection="1">
      <alignment horizontal="left" vertical="top" wrapText="1"/>
      <protection locked="0"/>
    </xf>
    <xf numFmtId="49" fontId="23" fillId="2" borderId="8" xfId="0" applyNumberFormat="1" applyFont="1" applyFill="1" applyBorder="1" applyAlignment="1" applyProtection="1">
      <alignment horizontal="left" vertical="center"/>
      <protection locked="0"/>
    </xf>
    <xf numFmtId="49" fontId="23" fillId="2" borderId="9" xfId="0" applyNumberFormat="1" applyFont="1" applyFill="1" applyBorder="1" applyAlignment="1" applyProtection="1">
      <alignment horizontal="left" vertical="center"/>
      <protection locked="0"/>
    </xf>
    <xf numFmtId="49" fontId="23" fillId="2" borderId="10" xfId="0" applyNumberFormat="1" applyFont="1" applyFill="1" applyBorder="1" applyAlignment="1" applyProtection="1">
      <alignment horizontal="left" vertical="center"/>
      <protection locked="0"/>
    </xf>
    <xf numFmtId="14" fontId="23" fillId="2" borderId="8" xfId="0" applyNumberFormat="1" applyFont="1" applyFill="1" applyBorder="1" applyAlignment="1" applyProtection="1">
      <alignment horizontal="left" vertical="center"/>
      <protection locked="0"/>
    </xf>
    <xf numFmtId="177" fontId="23" fillId="2" borderId="9" xfId="0" applyNumberFormat="1" applyFont="1" applyFill="1" applyBorder="1" applyAlignment="1" applyProtection="1">
      <alignment horizontal="left" vertical="center"/>
      <protection locked="0"/>
    </xf>
    <xf numFmtId="177" fontId="23" fillId="2" borderId="11" xfId="0" applyNumberFormat="1"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49" fontId="23" fillId="2" borderId="5" xfId="0" applyNumberFormat="1" applyFont="1" applyFill="1" applyBorder="1" applyAlignment="1" applyProtection="1">
      <alignment horizontal="left" vertical="center"/>
      <protection locked="0"/>
    </xf>
    <xf numFmtId="14" fontId="23" fillId="2" borderId="3" xfId="0" applyNumberFormat="1" applyFont="1" applyFill="1" applyBorder="1" applyAlignment="1" applyProtection="1">
      <alignment horizontal="left" vertical="center"/>
      <protection locked="0"/>
    </xf>
    <xf numFmtId="177" fontId="23" fillId="2" borderId="4" xfId="0" applyNumberFormat="1" applyFont="1" applyFill="1" applyBorder="1" applyAlignment="1" applyProtection="1">
      <alignment horizontal="left" vertical="center"/>
      <protection locked="0"/>
    </xf>
    <xf numFmtId="177" fontId="23" fillId="2" borderId="6" xfId="0" applyNumberFormat="1" applyFont="1" applyFill="1" applyBorder="1" applyAlignment="1" applyProtection="1">
      <alignment horizontal="left" vertical="center"/>
      <protection locked="0"/>
    </xf>
    <xf numFmtId="49" fontId="23" fillId="2" borderId="12" xfId="0" applyNumberFormat="1" applyFont="1" applyFill="1" applyBorder="1" applyAlignment="1" applyProtection="1">
      <alignment horizontal="left" vertical="center"/>
      <protection locked="0"/>
    </xf>
    <xf numFmtId="49" fontId="23" fillId="2" borderId="13" xfId="0" applyNumberFormat="1" applyFont="1" applyFill="1" applyBorder="1" applyAlignment="1" applyProtection="1">
      <alignment horizontal="left" vertical="center"/>
      <protection locked="0"/>
    </xf>
    <xf numFmtId="49" fontId="23" fillId="2" borderId="14" xfId="0" applyNumberFormat="1" applyFont="1" applyFill="1" applyBorder="1" applyAlignment="1" applyProtection="1">
      <alignment horizontal="left" vertical="center"/>
      <protection locked="0"/>
    </xf>
    <xf numFmtId="14" fontId="23" fillId="2" borderId="12" xfId="0" applyNumberFormat="1" applyFont="1" applyFill="1" applyBorder="1" applyAlignment="1" applyProtection="1">
      <alignment horizontal="left" vertical="center"/>
      <protection locked="0"/>
    </xf>
    <xf numFmtId="177" fontId="23" fillId="2" borderId="13" xfId="0" applyNumberFormat="1" applyFont="1" applyFill="1" applyBorder="1" applyAlignment="1" applyProtection="1">
      <alignment horizontal="left" vertical="center"/>
      <protection locked="0"/>
    </xf>
    <xf numFmtId="177" fontId="23" fillId="2" borderId="38" xfId="0" applyNumberFormat="1" applyFont="1" applyFill="1" applyBorder="1" applyAlignment="1" applyProtection="1">
      <alignment horizontal="left" vertical="center"/>
      <protection locked="0"/>
    </xf>
    <xf numFmtId="49" fontId="23" fillId="2" borderId="51" xfId="0" applyNumberFormat="1" applyFont="1" applyFill="1" applyBorder="1" applyAlignment="1" applyProtection="1">
      <alignment horizontal="left" vertical="center"/>
      <protection locked="0"/>
    </xf>
    <xf numFmtId="49" fontId="23" fillId="2" borderId="59" xfId="0" applyNumberFormat="1" applyFont="1" applyFill="1" applyBorder="1" applyAlignment="1" applyProtection="1">
      <alignment horizontal="left" vertical="center"/>
      <protection locked="0"/>
    </xf>
    <xf numFmtId="49" fontId="23" fillId="2" borderId="61" xfId="0" applyNumberFormat="1" applyFont="1" applyFill="1" applyBorder="1" applyAlignment="1" applyProtection="1">
      <alignment horizontal="left" vertical="center"/>
      <protection locked="0"/>
    </xf>
    <xf numFmtId="49" fontId="23" fillId="2" borderId="63" xfId="0" applyNumberFormat="1" applyFont="1" applyFill="1" applyBorder="1" applyAlignment="1" applyProtection="1">
      <alignment horizontal="left" vertical="center"/>
      <protection locked="0"/>
    </xf>
    <xf numFmtId="49" fontId="23" fillId="2" borderId="64" xfId="0" applyNumberFormat="1" applyFont="1" applyFill="1" applyBorder="1" applyAlignment="1" applyProtection="1">
      <alignment horizontal="left" vertical="center"/>
      <protection locked="0"/>
    </xf>
    <xf numFmtId="49" fontId="23" fillId="2" borderId="66" xfId="0" applyNumberFormat="1" applyFont="1" applyFill="1" applyBorder="1" applyAlignment="1" applyProtection="1">
      <alignment horizontal="left" vertical="center"/>
      <protection locked="0"/>
    </xf>
    <xf numFmtId="14" fontId="23" fillId="2" borderId="51" xfId="0" applyNumberFormat="1" applyFont="1" applyFill="1" applyBorder="1" applyAlignment="1" applyProtection="1">
      <alignment horizontal="left" vertical="center"/>
      <protection locked="0"/>
    </xf>
    <xf numFmtId="177" fontId="23" fillId="2" borderId="21" xfId="0" applyNumberFormat="1" applyFont="1" applyFill="1" applyBorder="1" applyAlignment="1" applyProtection="1">
      <alignment horizontal="left" vertical="center"/>
      <protection locked="0"/>
    </xf>
    <xf numFmtId="177" fontId="23" fillId="2" borderId="23" xfId="0" applyNumberFormat="1" applyFont="1" applyFill="1" applyBorder="1" applyAlignment="1" applyProtection="1">
      <alignment horizontal="left" vertical="center"/>
      <protection locked="0"/>
    </xf>
    <xf numFmtId="177" fontId="23" fillId="2" borderId="61" xfId="0" applyNumberFormat="1" applyFont="1" applyFill="1" applyBorder="1" applyAlignment="1" applyProtection="1">
      <alignment horizontal="left" vertical="center"/>
      <protection locked="0"/>
    </xf>
    <xf numFmtId="177" fontId="23" fillId="2" borderId="0" xfId="0" applyNumberFormat="1" applyFont="1" applyFill="1" applyAlignment="1" applyProtection="1">
      <alignment horizontal="left" vertical="center"/>
      <protection locked="0"/>
    </xf>
    <xf numFmtId="177" fontId="23" fillId="2" borderId="26" xfId="0" applyNumberFormat="1" applyFont="1" applyFill="1" applyBorder="1" applyAlignment="1" applyProtection="1">
      <alignment horizontal="left" vertical="center"/>
      <protection locked="0"/>
    </xf>
    <xf numFmtId="177" fontId="23" fillId="2" borderId="64" xfId="0" applyNumberFormat="1" applyFont="1" applyFill="1" applyBorder="1" applyAlignment="1" applyProtection="1">
      <alignment horizontal="left" vertical="center"/>
      <protection locked="0"/>
    </xf>
    <xf numFmtId="177" fontId="23" fillId="2" borderId="18" xfId="0" applyNumberFormat="1" applyFont="1" applyFill="1" applyBorder="1" applyAlignment="1" applyProtection="1">
      <alignment horizontal="left" vertical="center"/>
      <protection locked="0"/>
    </xf>
    <xf numFmtId="177" fontId="23" fillId="2" borderId="19" xfId="0" applyNumberFormat="1" applyFont="1" applyFill="1" applyBorder="1" applyAlignment="1" applyProtection="1">
      <alignment horizontal="left" vertical="center"/>
      <protection locked="0"/>
    </xf>
    <xf numFmtId="49" fontId="23" fillId="2" borderId="1" xfId="0" applyNumberFormat="1" applyFont="1" applyFill="1" applyBorder="1" applyAlignment="1" applyProtection="1">
      <alignment horizontal="left" vertical="center"/>
      <protection locked="0"/>
    </xf>
    <xf numFmtId="49" fontId="23" fillId="2" borderId="17" xfId="0" applyNumberFormat="1" applyFont="1" applyFill="1" applyBorder="1" applyAlignment="1" applyProtection="1">
      <alignment horizontal="left" vertical="center"/>
      <protection locked="0"/>
    </xf>
    <xf numFmtId="14" fontId="23" fillId="2" borderId="1" xfId="0" applyNumberFormat="1" applyFont="1" applyFill="1" applyBorder="1" applyAlignment="1" applyProtection="1">
      <alignment horizontal="left" vertical="center"/>
      <protection locked="0"/>
    </xf>
    <xf numFmtId="177" fontId="23" fillId="2" borderId="2" xfId="0" applyNumberFormat="1" applyFont="1" applyFill="1" applyBorder="1" applyAlignment="1" applyProtection="1">
      <alignment horizontal="left" vertical="center"/>
      <protection locked="0"/>
    </xf>
    <xf numFmtId="177" fontId="23" fillId="2" borderId="34" xfId="0" applyNumberFormat="1" applyFont="1" applyFill="1" applyBorder="1" applyAlignment="1" applyProtection="1">
      <alignment horizontal="left" vertical="center"/>
      <protection locked="0"/>
    </xf>
    <xf numFmtId="14" fontId="23" fillId="2" borderId="21" xfId="0" applyNumberFormat="1" applyFont="1" applyFill="1" applyBorder="1" applyAlignment="1" applyProtection="1">
      <alignment horizontal="left" vertical="center"/>
      <protection locked="0"/>
    </xf>
    <xf numFmtId="14" fontId="23" fillId="2" borderId="23" xfId="0" applyNumberFormat="1" applyFont="1" applyFill="1" applyBorder="1" applyAlignment="1" applyProtection="1">
      <alignment horizontal="left" vertical="center"/>
      <protection locked="0"/>
    </xf>
    <xf numFmtId="14" fontId="23" fillId="2" borderId="61" xfId="0" applyNumberFormat="1" applyFont="1" applyFill="1" applyBorder="1" applyAlignment="1" applyProtection="1">
      <alignment horizontal="left" vertical="center"/>
      <protection locked="0"/>
    </xf>
    <xf numFmtId="14" fontId="23" fillId="2" borderId="0" xfId="0" applyNumberFormat="1" applyFont="1" applyFill="1" applyAlignment="1" applyProtection="1">
      <alignment horizontal="left" vertical="center"/>
      <protection locked="0"/>
    </xf>
    <xf numFmtId="14" fontId="23" fillId="2" borderId="26" xfId="0" applyNumberFormat="1" applyFont="1" applyFill="1" applyBorder="1" applyAlignment="1" applyProtection="1">
      <alignment horizontal="left" vertical="center"/>
      <protection locked="0"/>
    </xf>
    <xf numFmtId="14" fontId="23" fillId="2" borderId="64" xfId="0" applyNumberFormat="1" applyFont="1" applyFill="1" applyBorder="1" applyAlignment="1" applyProtection="1">
      <alignment horizontal="left" vertical="center"/>
      <protection locked="0"/>
    </xf>
    <xf numFmtId="14" fontId="23" fillId="2" borderId="18" xfId="0" applyNumberFormat="1" applyFont="1" applyFill="1" applyBorder="1" applyAlignment="1" applyProtection="1">
      <alignment horizontal="left" vertical="center"/>
      <protection locked="0"/>
    </xf>
    <xf numFmtId="14" fontId="23" fillId="2" borderId="19" xfId="0" applyNumberFormat="1"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0" fontId="23" fillId="2" borderId="0" xfId="0" applyFont="1" applyFill="1" applyAlignment="1" applyProtection="1">
      <alignment horizontal="left" vertical="center"/>
      <protection locked="0"/>
    </xf>
    <xf numFmtId="38" fontId="23" fillId="2" borderId="8" xfId="6" applyNumberFormat="1" applyFont="1" applyFill="1" applyBorder="1" applyAlignment="1" applyProtection="1">
      <alignment horizontal="right" vertical="center"/>
      <protection locked="0"/>
    </xf>
    <xf numFmtId="182" fontId="23" fillId="2" borderId="9" xfId="6" applyNumberFormat="1" applyFont="1" applyFill="1" applyBorder="1" applyAlignment="1" applyProtection="1">
      <alignment horizontal="right" vertical="center"/>
      <protection locked="0"/>
    </xf>
    <xf numFmtId="182" fontId="23" fillId="2" borderId="11" xfId="6" applyNumberFormat="1" applyFont="1" applyFill="1" applyBorder="1" applyAlignment="1" applyProtection="1">
      <alignment horizontal="right" vertical="center"/>
      <protection locked="0"/>
    </xf>
    <xf numFmtId="49" fontId="23" fillId="2" borderId="16" xfId="6" applyNumberFormat="1" applyFont="1" applyFill="1" applyBorder="1" applyAlignment="1" applyProtection="1">
      <alignment horizontal="left" vertical="center"/>
      <protection locked="0"/>
    </xf>
    <xf numFmtId="0" fontId="23" fillId="2" borderId="9" xfId="6" applyFont="1" applyFill="1" applyBorder="1" applyAlignment="1" applyProtection="1">
      <alignment horizontal="left" vertical="center"/>
      <protection locked="0"/>
    </xf>
    <xf numFmtId="0" fontId="23" fillId="2" borderId="10" xfId="6" applyFont="1" applyFill="1" applyBorder="1" applyAlignment="1" applyProtection="1">
      <alignment horizontal="left" vertical="center"/>
      <protection locked="0"/>
    </xf>
    <xf numFmtId="49" fontId="23" fillId="2" borderId="12" xfId="6" applyNumberFormat="1" applyFont="1" applyFill="1" applyBorder="1" applyAlignment="1" applyProtection="1">
      <alignment horizontal="left" vertical="center"/>
      <protection locked="0"/>
    </xf>
    <xf numFmtId="0" fontId="23" fillId="2" borderId="13" xfId="6" applyFont="1" applyFill="1" applyBorder="1" applyAlignment="1" applyProtection="1">
      <alignment horizontal="left" vertical="center"/>
      <protection locked="0"/>
    </xf>
    <xf numFmtId="0" fontId="23" fillId="2" borderId="14" xfId="6" applyFont="1" applyFill="1" applyBorder="1" applyAlignment="1" applyProtection="1">
      <alignment horizontal="left" vertical="center"/>
      <protection locked="0"/>
    </xf>
    <xf numFmtId="38" fontId="23" fillId="2" borderId="12" xfId="6" applyNumberFormat="1" applyFont="1" applyFill="1" applyBorder="1" applyAlignment="1" applyProtection="1">
      <alignment horizontal="right" vertical="center"/>
      <protection locked="0"/>
    </xf>
    <xf numFmtId="182" fontId="23" fillId="2" borderId="13" xfId="6" applyNumberFormat="1" applyFont="1" applyFill="1" applyBorder="1" applyAlignment="1" applyProtection="1">
      <alignment horizontal="right" vertical="center"/>
      <protection locked="0"/>
    </xf>
    <xf numFmtId="182" fontId="23" fillId="2" borderId="38" xfId="6" applyNumberFormat="1" applyFont="1" applyFill="1" applyBorder="1" applyAlignment="1" applyProtection="1">
      <alignment horizontal="right" vertical="center"/>
      <protection locked="0"/>
    </xf>
    <xf numFmtId="49" fontId="23" fillId="2" borderId="39" xfId="6" applyNumberFormat="1" applyFont="1" applyFill="1" applyBorder="1" applyAlignment="1" applyProtection="1">
      <alignment horizontal="left" vertical="center"/>
      <protection locked="0"/>
    </xf>
    <xf numFmtId="38" fontId="23" fillId="2" borderId="3" xfId="6" applyNumberFormat="1" applyFont="1" applyFill="1" applyBorder="1" applyAlignment="1" applyProtection="1">
      <alignment horizontal="right" vertical="center"/>
      <protection locked="0"/>
    </xf>
    <xf numFmtId="182" fontId="23" fillId="2" borderId="4" xfId="6" applyNumberFormat="1" applyFont="1" applyFill="1" applyBorder="1" applyAlignment="1" applyProtection="1">
      <alignment horizontal="right" vertical="center"/>
      <protection locked="0"/>
    </xf>
    <xf numFmtId="182" fontId="23" fillId="2" borderId="6" xfId="6" applyNumberFormat="1" applyFont="1" applyFill="1" applyBorder="1" applyAlignment="1" applyProtection="1">
      <alignment horizontal="right" vertical="center"/>
      <protection locked="0"/>
    </xf>
    <xf numFmtId="49" fontId="23" fillId="2" borderId="15" xfId="6" applyNumberFormat="1" applyFont="1" applyFill="1" applyBorder="1" applyAlignment="1" applyProtection="1">
      <alignment horizontal="left" vertical="center"/>
      <protection locked="0"/>
    </xf>
    <xf numFmtId="0" fontId="23" fillId="2" borderId="4" xfId="6" applyFont="1" applyFill="1" applyBorder="1" applyAlignment="1" applyProtection="1">
      <alignment horizontal="left" vertical="center"/>
      <protection locked="0"/>
    </xf>
    <xf numFmtId="0" fontId="23" fillId="2" borderId="5" xfId="6" applyFont="1" applyFill="1" applyBorder="1" applyAlignment="1" applyProtection="1">
      <alignment horizontal="left" vertical="center"/>
      <protection locked="0"/>
    </xf>
    <xf numFmtId="38" fontId="23" fillId="2" borderId="16" xfId="1" applyNumberFormat="1" applyFont="1" applyFill="1" applyBorder="1" applyAlignment="1" applyProtection="1">
      <alignment horizontal="right" vertical="center"/>
      <protection locked="0"/>
    </xf>
    <xf numFmtId="38" fontId="23" fillId="2" borderId="9" xfId="1" applyNumberFormat="1" applyFont="1" applyFill="1" applyBorder="1" applyAlignment="1" applyProtection="1">
      <alignment horizontal="right" vertical="center"/>
      <protection locked="0"/>
    </xf>
    <xf numFmtId="38" fontId="23" fillId="2" borderId="10" xfId="1" applyNumberFormat="1" applyFont="1" applyFill="1" applyBorder="1" applyAlignment="1" applyProtection="1">
      <alignment horizontal="right" vertical="center"/>
      <protection locked="0"/>
    </xf>
    <xf numFmtId="38" fontId="23" fillId="2" borderId="8" xfId="1" applyNumberFormat="1" applyFont="1" applyFill="1" applyBorder="1" applyAlignment="1" applyProtection="1">
      <alignment horizontal="right" vertical="center"/>
      <protection locked="0"/>
    </xf>
    <xf numFmtId="38" fontId="23" fillId="2" borderId="11" xfId="1" applyNumberFormat="1" applyFont="1" applyFill="1" applyBorder="1" applyAlignment="1" applyProtection="1">
      <alignment horizontal="right" vertical="center"/>
      <protection locked="0"/>
    </xf>
    <xf numFmtId="178" fontId="23" fillId="2" borderId="10" xfId="1" applyNumberFormat="1" applyFont="1" applyFill="1" applyBorder="1" applyAlignment="1" applyProtection="1">
      <alignment horizontal="right" vertical="center"/>
      <protection locked="0"/>
    </xf>
    <xf numFmtId="178" fontId="23" fillId="2" borderId="11" xfId="1" applyNumberFormat="1" applyFont="1" applyFill="1" applyBorder="1" applyAlignment="1" applyProtection="1">
      <alignment horizontal="right" vertical="center"/>
      <protection locked="0"/>
    </xf>
    <xf numFmtId="178" fontId="23" fillId="2" borderId="9" xfId="1" applyNumberFormat="1" applyFont="1" applyFill="1" applyBorder="1" applyAlignment="1" applyProtection="1">
      <alignment horizontal="right" vertical="center"/>
      <protection locked="0"/>
    </xf>
    <xf numFmtId="38" fontId="23" fillId="2" borderId="42" xfId="1" applyNumberFormat="1" applyFont="1" applyFill="1" applyBorder="1" applyAlignment="1" applyProtection="1">
      <alignment horizontal="right" vertical="center"/>
      <protection locked="0"/>
    </xf>
    <xf numFmtId="38" fontId="23" fillId="2" borderId="43" xfId="1" applyNumberFormat="1" applyFont="1" applyFill="1" applyBorder="1" applyAlignment="1" applyProtection="1">
      <alignment horizontal="right" vertical="center"/>
      <protection locked="0"/>
    </xf>
    <xf numFmtId="38" fontId="23" fillId="2" borderId="53" xfId="1" applyNumberFormat="1" applyFont="1" applyFill="1" applyBorder="1" applyAlignment="1" applyProtection="1">
      <alignment horizontal="right" vertical="center"/>
      <protection locked="0"/>
    </xf>
    <xf numFmtId="38" fontId="23" fillId="2" borderId="52" xfId="1" applyNumberFormat="1" applyFont="1" applyFill="1" applyBorder="1" applyAlignment="1" applyProtection="1">
      <alignment horizontal="right" vertical="center"/>
      <protection locked="0"/>
    </xf>
    <xf numFmtId="38" fontId="23" fillId="2" borderId="44" xfId="1" applyNumberFormat="1" applyFont="1" applyFill="1" applyBorder="1" applyAlignment="1" applyProtection="1">
      <alignment horizontal="right" vertical="center"/>
      <protection locked="0"/>
    </xf>
    <xf numFmtId="178" fontId="23" fillId="2" borderId="53" xfId="1" applyNumberFormat="1" applyFont="1" applyFill="1" applyBorder="1" applyAlignment="1" applyProtection="1">
      <alignment horizontal="right" vertical="center"/>
      <protection locked="0"/>
    </xf>
    <xf numFmtId="178" fontId="23" fillId="2" borderId="44" xfId="1" applyNumberFormat="1" applyFont="1" applyFill="1" applyBorder="1" applyAlignment="1" applyProtection="1">
      <alignment horizontal="right" vertical="center"/>
      <protection locked="0"/>
    </xf>
    <xf numFmtId="178" fontId="23" fillId="2" borderId="43" xfId="1" applyNumberFormat="1" applyFont="1" applyFill="1" applyBorder="1" applyAlignment="1" applyProtection="1">
      <alignment horizontal="right" vertical="center"/>
      <protection locked="0"/>
    </xf>
    <xf numFmtId="38" fontId="23" fillId="2" borderId="15" xfId="1" applyNumberFormat="1" applyFont="1" applyFill="1" applyBorder="1" applyAlignment="1" applyProtection="1">
      <alignment horizontal="right" vertical="center"/>
      <protection locked="0"/>
    </xf>
    <xf numFmtId="38" fontId="23" fillId="2" borderId="4" xfId="1" applyNumberFormat="1" applyFont="1" applyFill="1" applyBorder="1" applyAlignment="1" applyProtection="1">
      <alignment horizontal="right" vertical="center"/>
      <protection locked="0"/>
    </xf>
    <xf numFmtId="38" fontId="23" fillId="2" borderId="5" xfId="1" applyNumberFormat="1" applyFont="1" applyFill="1" applyBorder="1" applyAlignment="1" applyProtection="1">
      <alignment horizontal="right" vertical="center"/>
      <protection locked="0"/>
    </xf>
    <xf numFmtId="38" fontId="23" fillId="2" borderId="3" xfId="1" applyNumberFormat="1" applyFont="1" applyFill="1" applyBorder="1" applyAlignment="1" applyProtection="1">
      <alignment horizontal="right" vertical="center"/>
      <protection locked="0"/>
    </xf>
    <xf numFmtId="38" fontId="23" fillId="2" borderId="6" xfId="1" applyNumberFormat="1" applyFont="1" applyFill="1" applyBorder="1" applyAlignment="1" applyProtection="1">
      <alignment horizontal="right" vertical="center"/>
      <protection locked="0"/>
    </xf>
    <xf numFmtId="178" fontId="23" fillId="2" borderId="5" xfId="1" applyNumberFormat="1" applyFont="1" applyFill="1" applyBorder="1" applyAlignment="1" applyProtection="1">
      <alignment horizontal="right" vertical="center"/>
      <protection locked="0"/>
    </xf>
    <xf numFmtId="178" fontId="23" fillId="2" borderId="6" xfId="1" applyNumberFormat="1" applyFont="1" applyFill="1" applyBorder="1" applyAlignment="1" applyProtection="1">
      <alignment horizontal="right" vertical="center"/>
      <protection locked="0"/>
    </xf>
    <xf numFmtId="178" fontId="23" fillId="2" borderId="4" xfId="1" applyNumberFormat="1" applyFont="1" applyFill="1" applyBorder="1" applyAlignment="1" applyProtection="1">
      <alignment horizontal="right" vertical="center"/>
      <protection locked="0"/>
    </xf>
    <xf numFmtId="14" fontId="23" fillId="2" borderId="15" xfId="0" applyNumberFormat="1" applyFont="1" applyFill="1" applyBorder="1" applyAlignment="1" applyProtection="1">
      <alignment horizontal="left" vertical="center"/>
      <protection locked="0"/>
    </xf>
    <xf numFmtId="14" fontId="23" fillId="2" borderId="4" xfId="0" applyNumberFormat="1" applyFont="1" applyFill="1" applyBorder="1" applyAlignment="1" applyProtection="1">
      <alignment horizontal="left" vertical="center"/>
      <protection locked="0"/>
    </xf>
    <xf numFmtId="14" fontId="23" fillId="2" borderId="39" xfId="0" applyNumberFormat="1" applyFont="1" applyFill="1" applyBorder="1" applyAlignment="1" applyProtection="1">
      <alignment horizontal="left" vertical="center"/>
      <protection locked="0"/>
    </xf>
    <xf numFmtId="14" fontId="23" fillId="2" borderId="13" xfId="0" applyNumberFormat="1" applyFont="1" applyFill="1" applyBorder="1" applyAlignment="1" applyProtection="1">
      <alignment horizontal="left" vertical="center"/>
      <protection locked="0"/>
    </xf>
    <xf numFmtId="38" fontId="23" fillId="2" borderId="39" xfId="1" applyNumberFormat="1" applyFont="1" applyFill="1" applyBorder="1" applyAlignment="1" applyProtection="1">
      <alignment horizontal="right" vertical="center"/>
      <protection locked="0"/>
    </xf>
    <xf numFmtId="182" fontId="23" fillId="2" borderId="13" xfId="1" applyNumberFormat="1" applyFont="1" applyFill="1" applyBorder="1" applyAlignment="1" applyProtection="1">
      <alignment horizontal="right" vertical="center"/>
      <protection locked="0"/>
    </xf>
    <xf numFmtId="182" fontId="23" fillId="2" borderId="38" xfId="1"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left" vertical="center"/>
      <protection locked="0"/>
    </xf>
    <xf numFmtId="182" fontId="23" fillId="2" borderId="4" xfId="1" applyNumberFormat="1" applyFont="1" applyFill="1" applyBorder="1" applyAlignment="1" applyProtection="1">
      <alignment horizontal="right" vertical="center"/>
      <protection locked="0"/>
    </xf>
    <xf numFmtId="182" fontId="23" fillId="2" borderId="6" xfId="1" applyNumberFormat="1" applyFont="1" applyFill="1" applyBorder="1" applyAlignment="1" applyProtection="1">
      <alignment horizontal="right" vertical="center"/>
      <protection locked="0"/>
    </xf>
    <xf numFmtId="182" fontId="23" fillId="2" borderId="9" xfId="1" applyNumberFormat="1" applyFont="1" applyFill="1" applyBorder="1" applyAlignment="1" applyProtection="1">
      <alignment horizontal="right" vertical="center"/>
      <protection locked="0"/>
    </xf>
    <xf numFmtId="182" fontId="23" fillId="2" borderId="11" xfId="1" applyNumberFormat="1" applyFont="1" applyFill="1" applyBorder="1" applyAlignment="1" applyProtection="1">
      <alignment horizontal="right" vertical="center"/>
      <protection locked="0"/>
    </xf>
    <xf numFmtId="38" fontId="23" fillId="2" borderId="39" xfId="0" applyNumberFormat="1" applyFont="1" applyFill="1" applyBorder="1" applyAlignment="1" applyProtection="1">
      <alignment horizontal="right" vertical="center"/>
      <protection locked="0"/>
    </xf>
    <xf numFmtId="40" fontId="23" fillId="2" borderId="13" xfId="0" applyNumberFormat="1" applyFont="1" applyFill="1" applyBorder="1" applyAlignment="1" applyProtection="1">
      <alignment horizontal="right" vertical="center"/>
      <protection locked="0"/>
    </xf>
    <xf numFmtId="38" fontId="23" fillId="2" borderId="0" xfId="0" applyNumberFormat="1" applyFont="1" applyFill="1" applyAlignment="1" applyProtection="1">
      <alignment horizontal="right" vertical="center"/>
      <protection locked="0"/>
    </xf>
    <xf numFmtId="49" fontId="23" fillId="2" borderId="16" xfId="2" applyNumberFormat="1" applyFont="1" applyFill="1" applyBorder="1" applyAlignment="1" applyProtection="1">
      <alignment horizontal="center" vertical="center"/>
      <protection locked="0"/>
    </xf>
    <xf numFmtId="49" fontId="23" fillId="2" borderId="9" xfId="2" applyNumberFormat="1" applyFont="1" applyFill="1" applyBorder="1" applyAlignment="1" applyProtection="1">
      <alignment horizontal="center" vertical="center"/>
      <protection locked="0"/>
    </xf>
    <xf numFmtId="49" fontId="23" fillId="2" borderId="11" xfId="2" applyNumberFormat="1" applyFont="1" applyFill="1" applyBorder="1" applyAlignment="1" applyProtection="1">
      <alignment horizontal="center" vertical="center"/>
      <protection locked="0"/>
    </xf>
    <xf numFmtId="49" fontId="23" fillId="2" borderId="16" xfId="0" applyNumberFormat="1" applyFont="1" applyFill="1" applyBorder="1" applyAlignment="1" applyProtection="1">
      <alignment horizontal="left" vertical="center"/>
      <protection locked="0"/>
    </xf>
    <xf numFmtId="49" fontId="23" fillId="2" borderId="11" xfId="0" applyNumberFormat="1" applyFont="1" applyFill="1" applyBorder="1" applyAlignment="1" applyProtection="1">
      <alignment horizontal="left" vertical="center"/>
      <protection locked="0"/>
    </xf>
    <xf numFmtId="49" fontId="23" fillId="2" borderId="40" xfId="2" applyNumberFormat="1" applyFont="1" applyFill="1" applyBorder="1" applyAlignment="1" applyProtection="1">
      <alignment horizontal="center" vertical="center"/>
      <protection locked="0"/>
    </xf>
    <xf numFmtId="49" fontId="23" fillId="2" borderId="31" xfId="2" applyNumberFormat="1" applyFont="1" applyFill="1" applyBorder="1" applyAlignment="1" applyProtection="1">
      <alignment horizontal="center" vertical="center"/>
      <protection locked="0"/>
    </xf>
    <xf numFmtId="49" fontId="23" fillId="2" borderId="41" xfId="2" applyNumberFormat="1" applyFont="1" applyFill="1" applyBorder="1" applyAlignment="1" applyProtection="1">
      <alignment horizontal="center" vertical="center"/>
      <protection locked="0"/>
    </xf>
    <xf numFmtId="49" fontId="23" fillId="2" borderId="22" xfId="2" applyNumberFormat="1" applyFont="1" applyFill="1" applyBorder="1" applyAlignment="1" applyProtection="1">
      <alignment horizontal="center" vertical="center"/>
      <protection locked="0"/>
    </xf>
    <xf numFmtId="49" fontId="23" fillId="2" borderId="18" xfId="2" applyNumberFormat="1" applyFont="1" applyFill="1" applyBorder="1" applyAlignment="1" applyProtection="1">
      <alignment horizontal="center" vertical="center"/>
      <protection locked="0"/>
    </xf>
    <xf numFmtId="49" fontId="23" fillId="2" borderId="19" xfId="2" applyNumberFormat="1" applyFont="1" applyFill="1" applyBorder="1" applyAlignment="1" applyProtection="1">
      <alignment horizontal="center" vertical="center"/>
      <protection locked="0"/>
    </xf>
    <xf numFmtId="38" fontId="23" fillId="2" borderId="16" xfId="0" applyNumberFormat="1" applyFont="1" applyFill="1" applyBorder="1" applyAlignment="1" applyProtection="1">
      <alignment horizontal="right" vertical="center"/>
      <protection locked="0"/>
    </xf>
    <xf numFmtId="40" fontId="23" fillId="2" borderId="9" xfId="0" applyNumberFormat="1" applyFont="1" applyFill="1" applyBorder="1" applyAlignment="1" applyProtection="1">
      <alignment horizontal="right" vertical="center"/>
      <protection locked="0"/>
    </xf>
    <xf numFmtId="49" fontId="23" fillId="2" borderId="39" xfId="0" applyNumberFormat="1" applyFont="1" applyFill="1" applyBorder="1" applyAlignment="1" applyProtection="1">
      <alignment horizontal="left" vertical="center"/>
      <protection locked="0"/>
    </xf>
    <xf numFmtId="49" fontId="23" fillId="2" borderId="38" xfId="0" applyNumberFormat="1" applyFont="1" applyFill="1" applyBorder="1" applyAlignment="1" applyProtection="1">
      <alignment horizontal="left" vertical="center"/>
      <protection locked="0"/>
    </xf>
    <xf numFmtId="182" fontId="23" fillId="2" borderId="0" xfId="0" applyNumberFormat="1" applyFont="1" applyFill="1" applyAlignment="1" applyProtection="1">
      <alignment horizontal="left" vertical="center"/>
      <protection locked="0"/>
    </xf>
    <xf numFmtId="186" fontId="23" fillId="2" borderId="0" xfId="0" applyNumberFormat="1" applyFont="1" applyFill="1" applyAlignment="1" applyProtection="1">
      <alignment horizontal="left" vertical="center"/>
      <protection locked="0"/>
    </xf>
    <xf numFmtId="181" fontId="23" fillId="2" borderId="0" xfId="0" applyNumberFormat="1" applyFont="1" applyFill="1" applyAlignment="1" applyProtection="1">
      <alignment horizontal="left" vertical="center"/>
      <protection locked="0"/>
    </xf>
    <xf numFmtId="49" fontId="23" fillId="2" borderId="0" xfId="0" applyNumberFormat="1" applyFont="1" applyFill="1" applyAlignment="1" applyProtection="1">
      <alignment horizontal="left" vertical="center" shrinkToFit="1"/>
      <protection locked="0"/>
    </xf>
    <xf numFmtId="0" fontId="23" fillId="2" borderId="0" xfId="0" applyFont="1" applyFill="1" applyAlignment="1" applyProtection="1">
      <alignment horizontal="left" vertical="center" shrinkToFit="1"/>
      <protection locked="0"/>
    </xf>
    <xf numFmtId="49" fontId="23" fillId="2" borderId="15" xfId="2" applyNumberFormat="1" applyFont="1" applyFill="1" applyBorder="1" applyAlignment="1" applyProtection="1">
      <alignment horizontal="center" vertical="center"/>
      <protection locked="0"/>
    </xf>
    <xf numFmtId="49" fontId="23" fillId="2" borderId="4" xfId="2" applyNumberFormat="1" applyFont="1" applyFill="1" applyBorder="1" applyAlignment="1" applyProtection="1">
      <alignment horizontal="center" vertical="center"/>
      <protection locked="0"/>
    </xf>
    <xf numFmtId="49" fontId="23" fillId="2" borderId="6" xfId="2" applyNumberFormat="1" applyFont="1" applyFill="1" applyBorder="1" applyAlignment="1" applyProtection="1">
      <alignment horizontal="center" vertical="center"/>
      <protection locked="0"/>
    </xf>
    <xf numFmtId="178" fontId="23" fillId="2" borderId="0" xfId="0" applyNumberFormat="1" applyFont="1" applyFill="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5" fillId="0" borderId="20" xfId="2" applyFont="1" applyBorder="1" applyProtection="1">
      <alignment vertical="center"/>
    </xf>
    <xf numFmtId="0" fontId="15" fillId="0" borderId="21" xfId="2" applyFont="1" applyBorder="1" applyProtection="1">
      <alignment vertical="center"/>
    </xf>
    <xf numFmtId="0" fontId="15" fillId="0" borderId="23" xfId="2" applyFont="1" applyBorder="1" applyProtection="1">
      <alignment vertical="center"/>
    </xf>
    <xf numFmtId="0" fontId="15" fillId="0" borderId="24" xfId="2" applyFont="1" applyBorder="1" applyProtection="1">
      <alignment vertical="center"/>
    </xf>
    <xf numFmtId="0" fontId="15" fillId="0" borderId="0" xfId="2" applyFont="1" applyProtection="1">
      <alignment vertical="center"/>
    </xf>
    <xf numFmtId="0" fontId="15" fillId="0" borderId="26" xfId="2" applyFont="1" applyBorder="1" applyProtection="1">
      <alignment vertical="center"/>
    </xf>
    <xf numFmtId="0" fontId="15" fillId="0" borderId="22"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6" fillId="0" borderId="20"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3" xfId="0" applyFont="1" applyBorder="1" applyAlignment="1" applyProtection="1">
      <alignment horizontal="left" vertical="center" indent="1"/>
    </xf>
    <xf numFmtId="0" fontId="16" fillId="0" borderId="24" xfId="0" applyFont="1" applyBorder="1" applyProtection="1">
      <alignment vertical="center"/>
    </xf>
    <xf numFmtId="0" fontId="16" fillId="0" borderId="0" xfId="0" applyFont="1" applyProtection="1">
      <alignment vertical="center"/>
    </xf>
    <xf numFmtId="0" fontId="11" fillId="0" borderId="21" xfId="0" applyFont="1" applyBorder="1" applyProtection="1">
      <alignment vertical="center"/>
    </xf>
    <xf numFmtId="0" fontId="11" fillId="0" borderId="23" xfId="0" applyFont="1" applyBorder="1" applyProtection="1">
      <alignment vertical="center"/>
    </xf>
    <xf numFmtId="180" fontId="11" fillId="0" borderId="24"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6"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4" xfId="0" applyFont="1" applyBorder="1" applyProtection="1">
      <alignment vertical="center"/>
    </xf>
    <xf numFmtId="177" fontId="17" fillId="0" borderId="0" xfId="0" applyNumberFormat="1" applyFont="1" applyAlignment="1" applyProtection="1">
      <alignment vertical="top"/>
    </xf>
    <xf numFmtId="0" fontId="19" fillId="0" borderId="26"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4" xfId="2" applyFont="1" applyBorder="1" applyProtection="1">
      <alignment vertical="center"/>
    </xf>
    <xf numFmtId="0" fontId="20" fillId="0" borderId="0" xfId="0" applyFont="1" applyAlignment="1" applyProtection="1">
      <alignment vertical="top"/>
    </xf>
    <xf numFmtId="0" fontId="18" fillId="0" borderId="26" xfId="0" applyFont="1" applyBorder="1" applyAlignment="1" applyProtection="1">
      <alignment vertical="top"/>
    </xf>
    <xf numFmtId="0" fontId="11" fillId="0" borderId="22" xfId="0" applyFont="1" applyBorder="1" applyProtection="1">
      <alignment vertical="center"/>
    </xf>
    <xf numFmtId="0" fontId="11" fillId="0" borderId="18" xfId="0" applyFont="1" applyBorder="1" applyProtection="1">
      <alignment vertical="center"/>
    </xf>
    <xf numFmtId="0" fontId="19" fillId="0" borderId="18" xfId="0" applyFont="1" applyBorder="1" applyAlignment="1" applyProtection="1">
      <alignment vertical="top"/>
    </xf>
    <xf numFmtId="49" fontId="19" fillId="0" borderId="18" xfId="0" applyNumberFormat="1" applyFont="1" applyBorder="1" applyAlignment="1" applyProtection="1">
      <alignment vertical="top"/>
    </xf>
    <xf numFmtId="0" fontId="11" fillId="0" borderId="19"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8" xfId="0" applyFont="1" applyBorder="1" applyAlignment="1" applyProtection="1">
      <alignment horizontal="right" vertical="top"/>
    </xf>
    <xf numFmtId="0" fontId="17" fillId="0" borderId="18" xfId="0" applyFont="1" applyBorder="1" applyAlignment="1" applyProtection="1">
      <alignment vertical="top"/>
    </xf>
    <xf numFmtId="49" fontId="17" fillId="0" borderId="18" xfId="0" applyNumberFormat="1" applyFont="1" applyBorder="1" applyAlignment="1" applyProtection="1">
      <alignment vertical="top"/>
    </xf>
    <xf numFmtId="182" fontId="17" fillId="0" borderId="18"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4" xfId="0" applyFont="1" applyBorder="1" applyProtection="1">
      <alignment vertical="center"/>
    </xf>
    <xf numFmtId="0" fontId="21" fillId="0" borderId="0" xfId="0" applyFont="1" applyProtection="1">
      <alignment vertical="center"/>
    </xf>
    <xf numFmtId="49" fontId="11" fillId="0" borderId="21" xfId="0" applyNumberFormat="1" applyFont="1" applyBorder="1" applyProtection="1">
      <alignment vertical="center"/>
    </xf>
    <xf numFmtId="178" fontId="11" fillId="0" borderId="21"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8"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6" xfId="2" applyFont="1" applyBorder="1" applyProtection="1">
      <alignment vertical="center"/>
    </xf>
    <xf numFmtId="49" fontId="18" fillId="0" borderId="0" xfId="0" applyNumberFormat="1" applyFont="1" applyAlignment="1" applyProtection="1">
      <alignment horizontal="right" vertical="top"/>
    </xf>
    <xf numFmtId="178" fontId="19" fillId="0" borderId="18"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2" xfId="2" applyFont="1" applyBorder="1" applyProtection="1">
      <alignment vertical="center"/>
    </xf>
    <xf numFmtId="0" fontId="11" fillId="0" borderId="18" xfId="2" applyFont="1" applyBorder="1" applyProtection="1">
      <alignment vertical="center"/>
    </xf>
    <xf numFmtId="0" fontId="16" fillId="0" borderId="24" xfId="0" applyFont="1" applyBorder="1" applyAlignment="1" applyProtection="1">
      <alignment horizontal="left" vertical="center" indent="1"/>
    </xf>
    <xf numFmtId="0" fontId="16" fillId="0" borderId="0" xfId="0" applyFont="1" applyAlignment="1" applyProtection="1">
      <alignment horizontal="left" vertical="center" indent="1"/>
    </xf>
    <xf numFmtId="183" fontId="11" fillId="0" borderId="0" xfId="1" applyNumberFormat="1" applyFont="1" applyProtection="1">
      <alignment vertical="center"/>
    </xf>
    <xf numFmtId="181" fontId="11" fillId="0" borderId="0" xfId="0" applyNumberFormat="1" applyFont="1" applyProtection="1">
      <alignment vertical="center"/>
    </xf>
    <xf numFmtId="180" fontId="11" fillId="0" borderId="0" xfId="0" applyNumberFormat="1" applyFont="1" applyAlignment="1" applyProtection="1">
      <alignment vertical="top"/>
    </xf>
    <xf numFmtId="0" fontId="11" fillId="0" borderId="0" xfId="2" applyFont="1" applyAlignment="1" applyProtection="1">
      <alignment vertical="top"/>
    </xf>
    <xf numFmtId="177" fontId="18" fillId="0" borderId="0" xfId="0" applyNumberFormat="1" applyFont="1" applyAlignment="1" applyProtection="1">
      <alignment horizontal="right" vertical="top"/>
    </xf>
    <xf numFmtId="0" fontId="18" fillId="0" borderId="0" xfId="0" applyFont="1" applyAlignment="1" applyProtection="1">
      <alignment vertical="top"/>
    </xf>
    <xf numFmtId="182" fontId="11" fillId="0" borderId="0" xfId="1" applyNumberFormat="1" applyFont="1" applyAlignment="1" applyProtection="1">
      <alignment horizontal="right" vertical="center"/>
    </xf>
    <xf numFmtId="178" fontId="11" fillId="0" borderId="0" xfId="1" applyNumberFormat="1" applyFont="1" applyAlignment="1" applyProtection="1">
      <alignment horizontal="right" vertical="center"/>
    </xf>
    <xf numFmtId="0" fontId="18" fillId="0" borderId="0" xfId="2" applyFont="1" applyAlignment="1" applyProtection="1">
      <alignment horizontal="left" vertical="center" wrapText="1"/>
    </xf>
    <xf numFmtId="0" fontId="11" fillId="0" borderId="25"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0" borderId="34" xfId="0" applyFont="1" applyBorder="1" applyAlignment="1" applyProtection="1">
      <alignment horizontal="left" vertical="center"/>
    </xf>
    <xf numFmtId="0" fontId="11" fillId="0" borderId="20" xfId="2" applyFont="1" applyBorder="1" applyAlignment="1" applyProtection="1">
      <alignment horizontal="center" vertical="center"/>
    </xf>
    <xf numFmtId="0" fontId="11" fillId="0" borderId="21" xfId="2" applyFont="1" applyBorder="1" applyAlignment="1" applyProtection="1">
      <alignment horizontal="center" vertical="center"/>
    </xf>
    <xf numFmtId="0" fontId="11" fillId="0" borderId="23" xfId="2" applyFont="1" applyBorder="1" applyAlignment="1" applyProtection="1">
      <alignment horizontal="center" vertical="center"/>
    </xf>
    <xf numFmtId="49" fontId="11" fillId="0" borderId="25" xfId="0" applyNumberFormat="1" applyFont="1" applyBorder="1" applyAlignment="1" applyProtection="1">
      <alignment horizontal="left" vertical="center"/>
    </xf>
    <xf numFmtId="49" fontId="11" fillId="0" borderId="2" xfId="0" applyNumberFormat="1" applyFont="1" applyBorder="1" applyAlignment="1" applyProtection="1">
      <alignment horizontal="left" vertical="center"/>
    </xf>
    <xf numFmtId="49" fontId="11" fillId="0" borderId="34" xfId="0" applyNumberFormat="1" applyFont="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11" fillId="0" borderId="23" xfId="0" applyFont="1" applyBorder="1" applyAlignment="1" applyProtection="1">
      <alignment horizontal="left" vertical="center"/>
    </xf>
    <xf numFmtId="180" fontId="11" fillId="0" borderId="26" xfId="0" applyNumberFormat="1" applyFont="1" applyBorder="1" applyProtection="1">
      <alignment vertical="center"/>
    </xf>
    <xf numFmtId="0" fontId="11" fillId="0" borderId="15"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6" xfId="0" applyFont="1" applyBorder="1" applyAlignment="1" applyProtection="1">
      <alignment horizontal="left" vertical="center"/>
    </xf>
    <xf numFmtId="49" fontId="11" fillId="3" borderId="15" xfId="0" applyNumberFormat="1" applyFont="1" applyFill="1" applyBorder="1" applyAlignment="1" applyProtection="1">
      <alignment horizontal="center" vertical="center"/>
    </xf>
    <xf numFmtId="49" fontId="11" fillId="3" borderId="4" xfId="0" applyNumberFormat="1" applyFont="1" applyFill="1" applyBorder="1" applyAlignment="1" applyProtection="1">
      <alignment horizontal="center" vertical="center"/>
    </xf>
    <xf numFmtId="49" fontId="11" fillId="3" borderId="6" xfId="0" applyNumberFormat="1" applyFont="1" applyFill="1" applyBorder="1" applyAlignment="1" applyProtection="1">
      <alignment horizontal="center" vertical="center"/>
    </xf>
    <xf numFmtId="0" fontId="11" fillId="3" borderId="15" xfId="0" applyFont="1" applyFill="1" applyBorder="1" applyAlignment="1" applyProtection="1">
      <alignment horizontal="center" vertical="center"/>
    </xf>
    <xf numFmtId="0" fontId="11" fillId="3" borderId="4" xfId="0" applyFont="1" applyFill="1" applyBorder="1" applyAlignment="1" applyProtection="1">
      <alignment horizontal="center" vertical="center"/>
    </xf>
    <xf numFmtId="0" fontId="11" fillId="3" borderId="6" xfId="0" applyFont="1" applyFill="1" applyBorder="1" applyAlignment="1" applyProtection="1">
      <alignment horizontal="center" vertical="center"/>
    </xf>
    <xf numFmtId="0" fontId="11" fillId="0" borderId="16" xfId="0" applyFont="1" applyBorder="1" applyAlignment="1" applyProtection="1">
      <alignment horizontal="left" vertical="center"/>
    </xf>
    <xf numFmtId="0" fontId="11" fillId="0" borderId="9"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3" borderId="16"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3" borderId="11" xfId="0" applyFont="1" applyFill="1" applyBorder="1" applyAlignment="1" applyProtection="1">
      <alignment horizontal="center" vertical="center"/>
    </xf>
    <xf numFmtId="38" fontId="11" fillId="0" borderId="45" xfId="0" applyNumberFormat="1" applyFont="1" applyBorder="1" applyAlignment="1" applyProtection="1">
      <alignment horizontal="right" vertical="center"/>
    </xf>
    <xf numFmtId="38" fontId="11" fillId="0" borderId="36" xfId="0" applyNumberFormat="1" applyFont="1" applyBorder="1" applyAlignment="1" applyProtection="1">
      <alignment horizontal="right" vertical="center"/>
    </xf>
    <xf numFmtId="0" fontId="22" fillId="0" borderId="26" xfId="0" applyFont="1" applyBorder="1" applyProtection="1">
      <alignment vertical="center"/>
    </xf>
    <xf numFmtId="0" fontId="11" fillId="0" borderId="40" xfId="0" applyFont="1" applyBorder="1" applyAlignment="1" applyProtection="1">
      <alignment horizontal="left" vertical="center"/>
    </xf>
    <xf numFmtId="0" fontId="11" fillId="0" borderId="31" xfId="0" applyFont="1" applyBorder="1" applyAlignment="1" applyProtection="1">
      <alignment horizontal="left" vertical="center"/>
    </xf>
    <xf numFmtId="0" fontId="11" fillId="0" borderId="41" xfId="0" applyFont="1" applyBorder="1" applyAlignment="1" applyProtection="1">
      <alignment horizontal="left" vertical="center"/>
    </xf>
    <xf numFmtId="0" fontId="22" fillId="0" borderId="11" xfId="0" applyFont="1" applyBorder="1" applyProtection="1">
      <alignment vertical="center"/>
    </xf>
    <xf numFmtId="0" fontId="11" fillId="0" borderId="22" xfId="0" applyFont="1" applyBorder="1" applyAlignment="1" applyProtection="1">
      <alignment horizontal="left" vertical="top"/>
    </xf>
    <xf numFmtId="0" fontId="11" fillId="0" borderId="18" xfId="0" applyFont="1" applyBorder="1" applyAlignment="1" applyProtection="1">
      <alignment horizontal="left" vertical="top"/>
    </xf>
    <xf numFmtId="0" fontId="11" fillId="0" borderId="19" xfId="0" applyFont="1" applyBorder="1" applyAlignment="1" applyProtection="1">
      <alignment horizontal="left" vertical="top"/>
    </xf>
    <xf numFmtId="0" fontId="22" fillId="0" borderId="19" xfId="0" applyFont="1" applyBorder="1" applyProtection="1">
      <alignment vertical="center"/>
    </xf>
    <xf numFmtId="0" fontId="11" fillId="0" borderId="0" xfId="0" applyFont="1" applyAlignment="1" applyProtection="1">
      <alignment horizontal="left" vertical="top"/>
    </xf>
    <xf numFmtId="178" fontId="11" fillId="0" borderId="26" xfId="1" applyNumberFormat="1" applyFont="1" applyBorder="1" applyAlignment="1" applyProtection="1">
      <alignment horizontal="right" vertical="center"/>
    </xf>
    <xf numFmtId="177" fontId="18" fillId="0" borderId="0" xfId="0" applyNumberFormat="1" applyFont="1" applyAlignment="1" applyProtection="1">
      <alignment vertical="top"/>
    </xf>
    <xf numFmtId="182" fontId="11" fillId="0" borderId="0" xfId="1" applyNumberFormat="1" applyFont="1" applyAlignment="1" applyProtection="1">
      <alignment horizontal="center" vertical="center"/>
    </xf>
    <xf numFmtId="178" fontId="11" fillId="0" borderId="0" xfId="1" applyNumberFormat="1" applyFont="1" applyAlignment="1" applyProtection="1">
      <alignment horizontal="left" vertical="center"/>
    </xf>
    <xf numFmtId="177" fontId="17" fillId="0" borderId="0" xfId="0" applyNumberFormat="1" applyFont="1" applyAlignment="1" applyProtection="1">
      <alignment horizontal="right" vertical="top"/>
    </xf>
    <xf numFmtId="0" fontId="11" fillId="0" borderId="0" xfId="0" applyFont="1" applyAlignment="1" applyProtection="1">
      <alignment horizontal="left" vertical="center"/>
    </xf>
    <xf numFmtId="178" fontId="11" fillId="0" borderId="0" xfId="1" applyNumberFormat="1" applyFont="1" applyProtection="1">
      <alignment vertical="center"/>
    </xf>
    <xf numFmtId="182" fontId="17" fillId="0" borderId="0" xfId="0" applyNumberFormat="1" applyFont="1" applyAlignment="1" applyProtection="1">
      <alignment horizontal="right" vertical="top"/>
    </xf>
    <xf numFmtId="178" fontId="11" fillId="0" borderId="15" xfId="1" applyNumberFormat="1" applyFont="1" applyBorder="1" applyAlignment="1" applyProtection="1">
      <alignment horizontal="left" vertical="center"/>
    </xf>
    <xf numFmtId="178" fontId="11" fillId="0" borderId="4" xfId="1" applyNumberFormat="1" applyFont="1" applyBorder="1" applyAlignment="1" applyProtection="1">
      <alignment horizontal="left" vertical="center"/>
    </xf>
    <xf numFmtId="178" fontId="11" fillId="0" borderId="6" xfId="1" applyNumberFormat="1" applyFont="1" applyBorder="1" applyAlignment="1" applyProtection="1">
      <alignment horizontal="left" vertical="center"/>
    </xf>
    <xf numFmtId="178" fontId="11" fillId="0" borderId="16" xfId="1" applyNumberFormat="1" applyFont="1" applyBorder="1" applyAlignment="1" applyProtection="1">
      <alignment horizontal="left" vertical="center"/>
    </xf>
    <xf numFmtId="178" fontId="11" fillId="0" borderId="9" xfId="1" applyNumberFormat="1" applyFont="1" applyBorder="1" applyAlignment="1" applyProtection="1">
      <alignment horizontal="left" vertical="center"/>
    </xf>
    <xf numFmtId="178" fontId="11" fillId="0" borderId="11" xfId="1" applyNumberFormat="1" applyFont="1" applyBorder="1" applyAlignment="1" applyProtection="1">
      <alignment horizontal="left" vertical="center"/>
    </xf>
    <xf numFmtId="182" fontId="11" fillId="0" borderId="16" xfId="1" applyNumberFormat="1" applyFont="1" applyBorder="1" applyAlignment="1" applyProtection="1">
      <alignment horizontal="left" vertical="center"/>
    </xf>
    <xf numFmtId="182" fontId="11" fillId="0" borderId="9" xfId="1" applyNumberFormat="1" applyFont="1" applyBorder="1" applyAlignment="1" applyProtection="1">
      <alignment horizontal="left" vertical="center"/>
    </xf>
    <xf numFmtId="182" fontId="11" fillId="0" borderId="11" xfId="1" applyNumberFormat="1" applyFont="1" applyBorder="1" applyAlignment="1" applyProtection="1">
      <alignment horizontal="left" vertical="center"/>
    </xf>
    <xf numFmtId="38" fontId="11" fillId="0" borderId="16" xfId="1" applyNumberFormat="1" applyFont="1" applyBorder="1" applyAlignment="1" applyProtection="1">
      <alignment horizontal="right" vertical="center"/>
    </xf>
    <xf numFmtId="182" fontId="11" fillId="0" borderId="9" xfId="1" applyNumberFormat="1" applyFont="1" applyBorder="1" applyAlignment="1" applyProtection="1">
      <alignment horizontal="right" vertical="center"/>
    </xf>
    <xf numFmtId="182" fontId="11" fillId="0" borderId="11" xfId="1" applyNumberFormat="1" applyFont="1" applyBorder="1" applyAlignment="1" applyProtection="1">
      <alignment horizontal="right" vertical="center"/>
    </xf>
    <xf numFmtId="178" fontId="23" fillId="0" borderId="39" xfId="1" applyNumberFormat="1" applyFont="1" applyBorder="1" applyAlignment="1" applyProtection="1">
      <alignment horizontal="left" vertical="center"/>
    </xf>
    <xf numFmtId="178" fontId="11" fillId="0" borderId="13" xfId="1" applyNumberFormat="1" applyFont="1" applyBorder="1" applyAlignment="1" applyProtection="1">
      <alignment horizontal="left" vertical="center"/>
    </xf>
    <xf numFmtId="178" fontId="11" fillId="0" borderId="38" xfId="1" applyNumberFormat="1" applyFont="1" applyBorder="1" applyAlignment="1" applyProtection="1">
      <alignment horizontal="left" vertical="center"/>
    </xf>
    <xf numFmtId="0" fontId="17" fillId="0" borderId="0" xfId="0" applyFont="1" applyAlignment="1" applyProtection="1">
      <alignment horizontal="left" vertical="top"/>
    </xf>
    <xf numFmtId="178" fontId="11" fillId="0" borderId="0" xfId="1" applyNumberFormat="1" applyFont="1" applyAlignment="1" applyProtection="1">
      <alignment vertical="top"/>
    </xf>
    <xf numFmtId="182" fontId="11" fillId="0" borderId="0" xfId="1" applyNumberFormat="1" applyFont="1" applyProtection="1">
      <alignment vertical="center"/>
    </xf>
    <xf numFmtId="0" fontId="18" fillId="0" borderId="0" xfId="0" applyFont="1" applyAlignment="1" applyProtection="1">
      <alignment horizontal="left" vertical="top" wrapText="1"/>
    </xf>
    <xf numFmtId="0" fontId="11" fillId="0" borderId="25" xfId="0" applyFont="1" applyBorder="1" applyProtection="1">
      <alignment vertical="center"/>
    </xf>
    <xf numFmtId="0" fontId="11" fillId="0" borderId="2" xfId="0" applyFont="1" applyBorder="1" applyProtection="1">
      <alignment vertical="center"/>
    </xf>
    <xf numFmtId="0" fontId="11" fillId="0" borderId="34" xfId="0" applyFont="1" applyBorder="1" applyProtection="1">
      <alignment vertical="center"/>
    </xf>
    <xf numFmtId="178" fontId="11" fillId="0" borderId="25" xfId="1" applyNumberFormat="1" applyFont="1" applyBorder="1" applyAlignment="1" applyProtection="1">
      <alignment horizontal="center" vertical="center"/>
    </xf>
    <xf numFmtId="178" fontId="11" fillId="0" borderId="2" xfId="1" applyNumberFormat="1" applyFont="1" applyBorder="1" applyAlignment="1" applyProtection="1">
      <alignment horizontal="center" vertical="center"/>
    </xf>
    <xf numFmtId="178" fontId="11" fillId="0" borderId="34" xfId="1" applyNumberFormat="1" applyFont="1" applyBorder="1" applyAlignment="1" applyProtection="1">
      <alignment horizontal="center" vertical="center"/>
    </xf>
    <xf numFmtId="0" fontId="11" fillId="0" borderId="15" xfId="2" applyFont="1" applyBorder="1" applyProtection="1">
      <alignment vertical="center"/>
    </xf>
    <xf numFmtId="0" fontId="11" fillId="0" borderId="4" xfId="2"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0" fontId="11" fillId="0" borderId="11" xfId="2" applyFont="1" applyBorder="1" applyProtection="1">
      <alignment vertical="center"/>
    </xf>
    <xf numFmtId="0" fontId="11" fillId="0" borderId="42" xfId="2" applyFont="1" applyBorder="1" applyProtection="1">
      <alignment vertical="center"/>
    </xf>
    <xf numFmtId="0" fontId="11" fillId="0" borderId="43" xfId="2" applyFont="1" applyBorder="1" applyProtection="1">
      <alignment vertical="center"/>
    </xf>
    <xf numFmtId="0" fontId="11" fillId="0" borderId="44" xfId="2" applyFont="1" applyBorder="1" applyProtection="1">
      <alignment vertical="center"/>
    </xf>
    <xf numFmtId="180" fontId="11" fillId="0" borderId="27" xfId="0" applyNumberFormat="1" applyFont="1" applyBorder="1" applyProtection="1">
      <alignment vertical="center"/>
    </xf>
    <xf numFmtId="180" fontId="11" fillId="0" borderId="28" xfId="0" applyNumberFormat="1" applyFont="1" applyBorder="1" applyProtection="1">
      <alignment vertical="center"/>
    </xf>
    <xf numFmtId="180" fontId="11" fillId="0" borderId="29" xfId="0" applyNumberFormat="1" applyFont="1" applyBorder="1" applyProtection="1">
      <alignment vertical="center"/>
    </xf>
    <xf numFmtId="38" fontId="11" fillId="0" borderId="27" xfId="1" applyNumberFormat="1" applyFont="1" applyBorder="1" applyAlignment="1" applyProtection="1">
      <alignment horizontal="right" vertical="center"/>
    </xf>
    <xf numFmtId="178" fontId="11" fillId="0" borderId="28" xfId="1" applyNumberFormat="1" applyFont="1" applyBorder="1" applyAlignment="1" applyProtection="1">
      <alignment horizontal="right" vertical="center"/>
    </xf>
    <xf numFmtId="178" fontId="11" fillId="0" borderId="29" xfId="1" applyNumberFormat="1" applyFont="1" applyBorder="1" applyAlignment="1" applyProtection="1">
      <alignment horizontal="right" vertical="center"/>
    </xf>
    <xf numFmtId="178" fontId="11" fillId="0" borderId="20" xfId="1" applyNumberFormat="1" applyFont="1" applyBorder="1" applyAlignment="1" applyProtection="1">
      <alignment horizontal="left" vertical="center"/>
    </xf>
    <xf numFmtId="178" fontId="11" fillId="0" borderId="21" xfId="1" applyNumberFormat="1" applyFont="1" applyBorder="1" applyAlignment="1" applyProtection="1">
      <alignment horizontal="left" vertical="center"/>
    </xf>
    <xf numFmtId="178" fontId="11" fillId="0" borderId="23" xfId="1" applyNumberFormat="1" applyFont="1" applyBorder="1" applyAlignment="1" applyProtection="1">
      <alignment horizontal="left" vertical="center"/>
    </xf>
    <xf numFmtId="178" fontId="11" fillId="0" borderId="40" xfId="1" applyNumberFormat="1" applyFont="1" applyBorder="1" applyAlignment="1" applyProtection="1">
      <alignment horizontal="left" vertical="center"/>
    </xf>
    <xf numFmtId="178" fontId="11" fillId="0" borderId="31" xfId="1" applyNumberFormat="1" applyFont="1" applyBorder="1" applyAlignment="1" applyProtection="1">
      <alignment horizontal="left" vertical="center"/>
    </xf>
    <xf numFmtId="178" fontId="11" fillId="0" borderId="41" xfId="1" applyNumberFormat="1" applyFont="1" applyBorder="1" applyAlignment="1" applyProtection="1">
      <alignment horizontal="left" vertical="center"/>
    </xf>
    <xf numFmtId="178" fontId="11" fillId="0" borderId="27" xfId="1" quotePrefix="1" applyNumberFormat="1" applyFont="1" applyBorder="1" applyAlignment="1" applyProtection="1">
      <alignment horizontal="left" vertical="center"/>
    </xf>
    <xf numFmtId="178" fontId="11" fillId="0" borderId="28" xfId="1" quotePrefix="1" applyNumberFormat="1" applyFont="1" applyBorder="1" applyAlignment="1" applyProtection="1">
      <alignment horizontal="left" vertical="center"/>
    </xf>
    <xf numFmtId="178" fontId="11" fillId="0" borderId="29" xfId="1" quotePrefix="1" applyNumberFormat="1" applyFont="1" applyBorder="1" applyAlignment="1" applyProtection="1">
      <alignment horizontal="left" vertical="center"/>
    </xf>
    <xf numFmtId="185" fontId="11" fillId="0" borderId="27" xfId="1" applyNumberFormat="1" applyFont="1" applyBorder="1" applyAlignment="1" applyProtection="1">
      <alignment horizontal="right" vertical="center"/>
    </xf>
    <xf numFmtId="184" fontId="11" fillId="0" borderId="28" xfId="1" applyNumberFormat="1" applyFont="1" applyBorder="1" applyAlignment="1" applyProtection="1">
      <alignment horizontal="right" vertical="center"/>
    </xf>
    <xf numFmtId="184" fontId="11" fillId="0" borderId="29" xfId="1" applyNumberFormat="1" applyFont="1" applyBorder="1" applyAlignment="1" applyProtection="1">
      <alignment horizontal="right" vertical="center"/>
    </xf>
    <xf numFmtId="0" fontId="19" fillId="0" borderId="19" xfId="0" applyFont="1" applyBorder="1" applyAlignment="1" applyProtection="1">
      <alignment vertical="top"/>
    </xf>
    <xf numFmtId="0" fontId="23" fillId="0" borderId="0" xfId="0" applyFont="1" applyAlignment="1" applyProtection="1">
      <alignment horizontal="left" vertical="center"/>
    </xf>
    <xf numFmtId="0" fontId="14" fillId="0" borderId="24" xfId="0" applyFont="1" applyBorder="1" applyProtection="1">
      <alignment vertical="center"/>
    </xf>
    <xf numFmtId="0" fontId="18" fillId="0" borderId="18" xfId="0" applyFont="1" applyBorder="1" applyAlignment="1" applyProtection="1">
      <alignment horizontal="left" vertical="center" wrapText="1"/>
    </xf>
    <xf numFmtId="180" fontId="11" fillId="0" borderId="46" xfId="0" applyNumberFormat="1" applyFont="1" applyBorder="1" applyProtection="1">
      <alignment vertical="center"/>
    </xf>
    <xf numFmtId="0" fontId="11" fillId="0" borderId="25" xfId="1" applyFont="1" applyBorder="1" applyAlignment="1" applyProtection="1">
      <alignment horizontal="center" vertical="center"/>
    </xf>
    <xf numFmtId="0" fontId="11" fillId="0" borderId="2" xfId="1" applyFont="1" applyBorder="1" applyAlignment="1" applyProtection="1">
      <alignment horizontal="center" vertical="center"/>
    </xf>
    <xf numFmtId="0" fontId="11" fillId="0" borderId="34" xfId="1" applyFont="1" applyBorder="1" applyAlignment="1" applyProtection="1">
      <alignment horizontal="center" vertical="center"/>
    </xf>
    <xf numFmtId="177" fontId="11" fillId="0" borderId="21" xfId="0" applyNumberFormat="1" applyFont="1" applyBorder="1" applyAlignment="1" applyProtection="1">
      <alignment horizontal="center" vertical="center" wrapText="1"/>
    </xf>
    <xf numFmtId="177" fontId="11" fillId="0" borderId="2" xfId="0" applyNumberFormat="1" applyFont="1" applyBorder="1" applyAlignment="1" applyProtection="1">
      <alignment horizontal="center" vertical="center" wrapText="1"/>
    </xf>
    <xf numFmtId="0" fontId="11" fillId="0" borderId="20" xfId="2" applyFont="1" applyBorder="1" applyAlignment="1" applyProtection="1">
      <alignment horizontal="center" vertical="center" wrapText="1"/>
    </xf>
    <xf numFmtId="0" fontId="11" fillId="0" borderId="21" xfId="2" applyFont="1" applyBorder="1" applyAlignment="1" applyProtection="1">
      <alignment horizontal="center" vertical="center" wrapText="1"/>
    </xf>
    <xf numFmtId="0" fontId="11" fillId="0" borderId="23" xfId="2" applyFont="1" applyBorder="1" applyAlignment="1" applyProtection="1">
      <alignment horizontal="center" vertical="center" wrapText="1"/>
    </xf>
    <xf numFmtId="0" fontId="16" fillId="0" borderId="46" xfId="0" applyFont="1" applyBorder="1" applyProtection="1">
      <alignment vertical="center"/>
    </xf>
    <xf numFmtId="0" fontId="11" fillId="0" borderId="24" xfId="0" applyFont="1" applyBorder="1" applyAlignment="1" applyProtection="1">
      <alignment horizontal="left" vertical="center"/>
    </xf>
    <xf numFmtId="0" fontId="11" fillId="0" borderId="0" xfId="0" applyFont="1" applyAlignment="1" applyProtection="1">
      <alignment horizontal="left" vertical="center"/>
    </xf>
    <xf numFmtId="14" fontId="11" fillId="0" borderId="0" xfId="0" applyNumberFormat="1" applyFont="1" applyAlignment="1" applyProtection="1">
      <alignment horizontal="left" vertical="center"/>
    </xf>
    <xf numFmtId="0" fontId="11" fillId="0" borderId="26" xfId="0" applyFont="1" applyBorder="1" applyAlignment="1" applyProtection="1">
      <alignment horizontal="left" vertical="center"/>
    </xf>
    <xf numFmtId="178" fontId="11" fillId="0" borderId="21" xfId="1" applyNumberFormat="1" applyFont="1" applyBorder="1" applyProtection="1">
      <alignment vertical="center"/>
    </xf>
    <xf numFmtId="178" fontId="11" fillId="0" borderId="23" xfId="1" applyNumberFormat="1" applyFont="1" applyBorder="1" applyProtection="1">
      <alignment vertical="center"/>
    </xf>
    <xf numFmtId="178" fontId="11" fillId="0" borderId="6" xfId="1" applyNumberFormat="1" applyFont="1" applyBorder="1" applyProtection="1">
      <alignment vertical="center"/>
    </xf>
    <xf numFmtId="0" fontId="11" fillId="0" borderId="24" xfId="2" applyFont="1" applyBorder="1" applyAlignment="1" applyProtection="1">
      <alignment horizontal="center" vertical="center" wrapText="1"/>
    </xf>
    <xf numFmtId="0" fontId="11" fillId="0" borderId="0" xfId="2" applyFont="1" applyAlignment="1" applyProtection="1">
      <alignment horizontal="center" vertical="center" wrapText="1"/>
    </xf>
    <xf numFmtId="0" fontId="11" fillId="0" borderId="26" xfId="2" applyFont="1" applyBorder="1" applyAlignment="1" applyProtection="1">
      <alignment horizontal="center" vertical="center" wrapText="1"/>
    </xf>
    <xf numFmtId="0" fontId="11" fillId="0" borderId="22" xfId="0" applyFont="1" applyBorder="1" applyAlignment="1" applyProtection="1">
      <alignment horizontal="left" vertical="center"/>
    </xf>
    <xf numFmtId="0" fontId="11" fillId="0" borderId="18" xfId="0" applyFont="1" applyBorder="1" applyAlignment="1" applyProtection="1">
      <alignment horizontal="left" vertical="center"/>
    </xf>
    <xf numFmtId="14" fontId="11" fillId="0" borderId="18" xfId="0" applyNumberFormat="1" applyFont="1" applyBorder="1" applyAlignment="1" applyProtection="1">
      <alignment horizontal="left" vertical="center"/>
    </xf>
    <xf numFmtId="0" fontId="11" fillId="0" borderId="19" xfId="0" applyFont="1" applyBorder="1" applyAlignment="1" applyProtection="1">
      <alignment horizontal="left" vertical="center"/>
    </xf>
    <xf numFmtId="178" fontId="11" fillId="0" borderId="13" xfId="1" applyNumberFormat="1" applyFont="1" applyBorder="1" applyProtection="1">
      <alignment vertical="center"/>
    </xf>
    <xf numFmtId="178" fontId="11" fillId="0" borderId="38" xfId="1" applyNumberFormat="1" applyFont="1" applyBorder="1" applyProtection="1">
      <alignment vertical="center"/>
    </xf>
    <xf numFmtId="178" fontId="11" fillId="0" borderId="19" xfId="1" applyNumberFormat="1" applyFont="1" applyBorder="1" applyProtection="1">
      <alignment vertical="center"/>
    </xf>
    <xf numFmtId="0" fontId="11" fillId="0" borderId="22" xfId="2" applyFont="1" applyBorder="1" applyAlignment="1" applyProtection="1">
      <alignment horizontal="center" vertical="center" wrapText="1"/>
    </xf>
    <xf numFmtId="0" fontId="11" fillId="0" borderId="18" xfId="2" applyFont="1" applyBorder="1" applyAlignment="1" applyProtection="1">
      <alignment horizontal="center" vertical="center" wrapText="1"/>
    </xf>
    <xf numFmtId="0" fontId="11" fillId="0" borderId="19" xfId="2" applyFont="1" applyBorder="1" applyAlignment="1" applyProtection="1">
      <alignment horizontal="center" vertical="center" wrapText="1"/>
    </xf>
    <xf numFmtId="0" fontId="11" fillId="0" borderId="15" xfId="2" applyFont="1" applyBorder="1" applyProtection="1">
      <alignment vertical="center"/>
    </xf>
    <xf numFmtId="0" fontId="11" fillId="0" borderId="4" xfId="2" applyFont="1" applyBorder="1" applyProtection="1">
      <alignment vertical="center"/>
    </xf>
    <xf numFmtId="38" fontId="11" fillId="0" borderId="4" xfId="2" applyNumberFormat="1" applyFont="1" applyBorder="1" applyProtection="1">
      <alignment vertical="center"/>
    </xf>
    <xf numFmtId="0" fontId="11" fillId="0" borderId="6" xfId="2" applyFont="1" applyBorder="1" applyProtection="1">
      <alignment vertical="center"/>
    </xf>
    <xf numFmtId="0" fontId="11" fillId="0" borderId="16" xfId="2" applyFont="1" applyBorder="1" applyProtection="1">
      <alignment vertical="center"/>
    </xf>
    <xf numFmtId="0" fontId="11" fillId="0" borderId="9" xfId="2" applyFont="1" applyBorder="1" applyProtection="1">
      <alignment vertical="center"/>
    </xf>
    <xf numFmtId="38" fontId="11" fillId="0" borderId="9" xfId="2" applyNumberFormat="1" applyFont="1" applyBorder="1" applyProtection="1">
      <alignment vertical="center"/>
    </xf>
    <xf numFmtId="0" fontId="11" fillId="0" borderId="11" xfId="2" applyFont="1" applyBorder="1" applyProtection="1">
      <alignment vertical="center"/>
    </xf>
    <xf numFmtId="0" fontId="11" fillId="0" borderId="27" xfId="0" applyFont="1" applyBorder="1" applyAlignment="1" applyProtection="1">
      <alignment horizontal="left" vertical="center"/>
    </xf>
    <xf numFmtId="0" fontId="11" fillId="0" borderId="28" xfId="0" applyFont="1" applyBorder="1" applyAlignment="1" applyProtection="1">
      <alignment horizontal="left" vertical="center"/>
    </xf>
    <xf numFmtId="38" fontId="11" fillId="0" borderId="28" xfId="0" applyNumberFormat="1" applyFont="1" applyBorder="1" applyAlignment="1" applyProtection="1">
      <alignment horizontal="left" vertical="center"/>
    </xf>
    <xf numFmtId="0" fontId="11" fillId="0" borderId="29" xfId="0" applyFont="1" applyBorder="1" applyAlignment="1" applyProtection="1">
      <alignment horizontal="left" vertical="center"/>
    </xf>
    <xf numFmtId="38" fontId="11" fillId="0" borderId="28" xfId="1" applyNumberFormat="1" applyFont="1" applyBorder="1" applyAlignment="1" applyProtection="1">
      <alignment horizontal="right" vertical="center"/>
    </xf>
    <xf numFmtId="38" fontId="11" fillId="0" borderId="54" xfId="1" applyNumberFormat="1" applyFont="1" applyBorder="1" applyAlignment="1" applyProtection="1">
      <alignment horizontal="right" vertical="center"/>
    </xf>
    <xf numFmtId="38" fontId="11" fillId="0" borderId="50" xfId="1" applyNumberFormat="1" applyFont="1" applyBorder="1" applyAlignment="1" applyProtection="1">
      <alignment horizontal="right" vertical="center"/>
    </xf>
    <xf numFmtId="38" fontId="11" fillId="0" borderId="29" xfId="1" applyNumberFormat="1" applyFont="1" applyBorder="1" applyAlignment="1" applyProtection="1">
      <alignment horizontal="right" vertical="center"/>
    </xf>
    <xf numFmtId="178" fontId="11" fillId="0" borderId="54" xfId="1" applyNumberFormat="1" applyFont="1" applyBorder="1" applyAlignment="1" applyProtection="1">
      <alignment horizontal="right" vertical="center"/>
    </xf>
    <xf numFmtId="0" fontId="17" fillId="0" borderId="0" xfId="2" applyFont="1" applyAlignment="1" applyProtection="1">
      <alignment vertical="top"/>
    </xf>
    <xf numFmtId="0" fontId="11" fillId="0" borderId="21" xfId="0" applyFont="1" applyBorder="1" applyAlignment="1" applyProtection="1">
      <alignment horizontal="left" vertical="center"/>
    </xf>
    <xf numFmtId="49" fontId="11" fillId="0" borderId="21" xfId="1" applyNumberFormat="1" applyFont="1" applyBorder="1" applyAlignment="1" applyProtection="1">
      <alignment horizontal="right" vertical="center"/>
    </xf>
    <xf numFmtId="178" fontId="11" fillId="0" borderId="21" xfId="1" applyNumberFormat="1" applyFont="1" applyBorder="1" applyAlignment="1" applyProtection="1">
      <alignment horizontal="right" vertical="center"/>
    </xf>
    <xf numFmtId="180" fontId="11" fillId="0" borderId="22" xfId="0" applyNumberFormat="1" applyFont="1" applyBorder="1" applyProtection="1">
      <alignment vertical="center"/>
    </xf>
    <xf numFmtId="0" fontId="11" fillId="0" borderId="18" xfId="0" applyFont="1" applyBorder="1" applyAlignment="1" applyProtection="1">
      <alignment horizontal="left" vertical="center"/>
    </xf>
    <xf numFmtId="0" fontId="17" fillId="0" borderId="18" xfId="2" applyFont="1" applyBorder="1" applyAlignment="1" applyProtection="1">
      <alignment vertical="top"/>
    </xf>
    <xf numFmtId="49" fontId="11" fillId="0" borderId="18" xfId="1" applyNumberFormat="1" applyFont="1" applyBorder="1" applyAlignment="1" applyProtection="1">
      <alignment horizontal="right" vertical="center"/>
    </xf>
    <xf numFmtId="178" fontId="11" fillId="0" borderId="18" xfId="1" applyNumberFormat="1" applyFont="1" applyBorder="1" applyAlignment="1" applyProtection="1">
      <alignment horizontal="right" vertical="center"/>
    </xf>
    <xf numFmtId="180" fontId="11" fillId="0" borderId="21" xfId="0" applyNumberFormat="1" applyFont="1" applyBorder="1" applyProtection="1">
      <alignment vertical="center"/>
    </xf>
    <xf numFmtId="49" fontId="11" fillId="0" borderId="0" xfId="1" applyNumberFormat="1" applyFont="1" applyAlignment="1" applyProtection="1">
      <alignment horizontal="right" vertical="center"/>
    </xf>
    <xf numFmtId="0" fontId="17" fillId="0" borderId="26" xfId="0" applyFont="1" applyBorder="1" applyProtection="1">
      <alignment vertical="center"/>
    </xf>
    <xf numFmtId="0" fontId="11" fillId="0" borderId="47" xfId="12" applyFont="1" applyBorder="1" applyAlignment="1" applyProtection="1">
      <alignment horizontal="left" vertical="center"/>
    </xf>
    <xf numFmtId="0" fontId="11" fillId="0" borderId="30" xfId="12" applyFont="1" applyBorder="1" applyAlignment="1" applyProtection="1">
      <alignment horizontal="left" vertical="center"/>
    </xf>
    <xf numFmtId="182" fontId="11" fillId="0" borderId="1" xfId="12" applyNumberFormat="1" applyFont="1" applyBorder="1" applyAlignment="1" applyProtection="1">
      <alignment horizontal="center" vertical="center"/>
    </xf>
    <xf numFmtId="182" fontId="11" fillId="0" borderId="2" xfId="12" applyNumberFormat="1" applyFont="1" applyBorder="1" applyAlignment="1" applyProtection="1">
      <alignment horizontal="center" vertical="center"/>
    </xf>
    <xf numFmtId="182" fontId="11" fillId="0" borderId="34" xfId="12" applyNumberFormat="1" applyFont="1" applyBorder="1" applyAlignment="1" applyProtection="1">
      <alignment horizontal="center" vertical="center"/>
    </xf>
    <xf numFmtId="0" fontId="11" fillId="0" borderId="46" xfId="2" applyFont="1" applyBorder="1" applyProtection="1">
      <alignment vertical="center"/>
    </xf>
    <xf numFmtId="0" fontId="11" fillId="0" borderId="25" xfId="12" applyFont="1" applyBorder="1" applyAlignment="1" applyProtection="1">
      <alignment horizontal="left" vertical="center"/>
    </xf>
    <xf numFmtId="0" fontId="11" fillId="0" borderId="2" xfId="12" applyFont="1" applyBorder="1" applyAlignment="1" applyProtection="1">
      <alignment horizontal="left" vertical="center"/>
    </xf>
    <xf numFmtId="0" fontId="11" fillId="0" borderId="17" xfId="12" applyFont="1" applyBorder="1" applyAlignment="1" applyProtection="1">
      <alignment horizontal="left" vertical="center"/>
    </xf>
    <xf numFmtId="182" fontId="11" fillId="0" borderId="37" xfId="12" applyNumberFormat="1" applyFont="1" applyBorder="1" applyAlignment="1" applyProtection="1">
      <alignment horizontal="center" vertical="center"/>
    </xf>
    <xf numFmtId="0" fontId="11" fillId="0" borderId="48" xfId="6" applyFont="1" applyBorder="1" applyAlignment="1" applyProtection="1">
      <alignment horizontal="left" vertical="center"/>
    </xf>
    <xf numFmtId="0" fontId="11" fillId="0" borderId="49" xfId="6" applyFont="1" applyBorder="1" applyAlignment="1" applyProtection="1">
      <alignment horizontal="left" vertical="center"/>
    </xf>
    <xf numFmtId="0" fontId="11" fillId="0" borderId="10" xfId="6" applyFont="1" applyBorder="1" applyAlignment="1" applyProtection="1">
      <alignment horizontal="left" vertical="center"/>
    </xf>
    <xf numFmtId="0" fontId="11" fillId="0" borderId="7" xfId="6" applyFont="1" applyBorder="1" applyAlignment="1" applyProtection="1">
      <alignment horizontal="left" vertical="center"/>
    </xf>
    <xf numFmtId="0" fontId="11" fillId="0" borderId="10" xfId="6" applyFont="1" applyBorder="1" applyAlignment="1" applyProtection="1">
      <alignment horizontal="center" vertical="center" textRotation="255"/>
    </xf>
    <xf numFmtId="0" fontId="11" fillId="0" borderId="14" xfId="6" applyFont="1" applyBorder="1" applyAlignment="1" applyProtection="1">
      <alignment horizontal="center" vertical="center" textRotation="255"/>
    </xf>
    <xf numFmtId="0" fontId="11" fillId="0" borderId="21" xfId="2" applyFont="1" applyBorder="1" applyProtection="1">
      <alignment vertical="center"/>
    </xf>
    <xf numFmtId="0" fontId="17" fillId="0" borderId="21" xfId="2" applyFont="1" applyBorder="1" applyAlignment="1" applyProtection="1">
      <alignment vertical="top"/>
    </xf>
    <xf numFmtId="0" fontId="23" fillId="0" borderId="0" xfId="0" applyFont="1" applyProtection="1">
      <alignment vertical="center"/>
    </xf>
    <xf numFmtId="0" fontId="23" fillId="0" borderId="26" xfId="0" applyFont="1" applyBorder="1" applyProtection="1">
      <alignment vertical="center"/>
    </xf>
    <xf numFmtId="0" fontId="23" fillId="0" borderId="0" xfId="0" applyFont="1" applyAlignment="1" applyProtection="1">
      <alignment vertical="top"/>
    </xf>
    <xf numFmtId="0" fontId="18" fillId="0" borderId="0" xfId="2" applyFont="1" applyAlignment="1" applyProtection="1">
      <alignment vertical="top"/>
    </xf>
    <xf numFmtId="0" fontId="17" fillId="0" borderId="26" xfId="2" applyFont="1" applyBorder="1" applyAlignment="1" applyProtection="1">
      <alignment vertical="top"/>
    </xf>
    <xf numFmtId="0" fontId="17" fillId="0" borderId="0" xfId="2" applyFont="1" applyAlignment="1" applyProtection="1">
      <alignment horizontal="right" vertical="top"/>
    </xf>
    <xf numFmtId="0" fontId="17" fillId="0" borderId="0" xfId="0" applyFont="1" applyAlignment="1" applyProtection="1">
      <alignment vertical="center" wrapText="1"/>
    </xf>
    <xf numFmtId="0" fontId="17" fillId="0" borderId="18" xfId="0" applyFont="1" applyBorder="1" applyAlignment="1" applyProtection="1">
      <alignment horizontal="left" vertical="center" wrapText="1"/>
    </xf>
    <xf numFmtId="0" fontId="11" fillId="0" borderId="17" xfId="0" applyFont="1" applyBorder="1" applyAlignment="1" applyProtection="1">
      <alignment horizontal="left" vertical="center"/>
    </xf>
    <xf numFmtId="177" fontId="11" fillId="0" borderId="30" xfId="0" applyNumberFormat="1" applyFont="1" applyBorder="1" applyAlignment="1" applyProtection="1">
      <alignment horizontal="center" vertical="center"/>
    </xf>
    <xf numFmtId="0" fontId="11" fillId="0" borderId="30" xfId="0" applyFont="1" applyBorder="1" applyAlignment="1" applyProtection="1">
      <alignment horizontal="center" vertical="center" wrapText="1"/>
    </xf>
    <xf numFmtId="0" fontId="11" fillId="0" borderId="1" xfId="2" applyFont="1" applyBorder="1" applyProtection="1">
      <alignment vertical="center"/>
    </xf>
    <xf numFmtId="0" fontId="11" fillId="0" borderId="2" xfId="2" applyFont="1" applyBorder="1" applyProtection="1">
      <alignment vertical="center"/>
    </xf>
    <xf numFmtId="0" fontId="11" fillId="0" borderId="17" xfId="2" applyFont="1" applyBorder="1" applyProtection="1">
      <alignment vertical="center"/>
    </xf>
    <xf numFmtId="0" fontId="11" fillId="0" borderId="1" xfId="2" applyFont="1" applyBorder="1" applyAlignment="1" applyProtection="1">
      <alignment vertical="center" wrapText="1"/>
    </xf>
    <xf numFmtId="0" fontId="11" fillId="0" borderId="17" xfId="2" applyFont="1" applyBorder="1" applyAlignment="1" applyProtection="1">
      <alignment vertical="center" wrapText="1"/>
    </xf>
    <xf numFmtId="0" fontId="11" fillId="0" borderId="1" xfId="2" applyFont="1" applyBorder="1" applyAlignment="1" applyProtection="1">
      <alignment horizontal="left" vertical="center" wrapText="1"/>
    </xf>
    <xf numFmtId="0" fontId="11" fillId="0" borderId="2" xfId="2" applyFont="1" applyBorder="1" applyAlignment="1" applyProtection="1">
      <alignment horizontal="left" vertical="center" wrapText="1"/>
    </xf>
    <xf numFmtId="0" fontId="11" fillId="0" borderId="34" xfId="2" applyFont="1" applyBorder="1" applyAlignment="1" applyProtection="1">
      <alignment horizontal="left" vertical="center" wrapText="1"/>
    </xf>
    <xf numFmtId="0" fontId="11" fillId="0" borderId="20" xfId="12" applyFont="1" applyBorder="1" applyAlignment="1" applyProtection="1">
      <alignment horizontal="center" vertical="center" textRotation="255" wrapText="1"/>
    </xf>
    <xf numFmtId="0" fontId="23" fillId="0" borderId="60" xfId="10" applyFont="1" applyBorder="1" applyAlignment="1" applyProtection="1">
      <alignment horizontal="distributed" vertical="center" wrapText="1"/>
    </xf>
    <xf numFmtId="0" fontId="11" fillId="0" borderId="59" xfId="0" applyFont="1" applyBorder="1" applyAlignment="1" applyProtection="1">
      <alignment horizontal="center" vertical="center"/>
    </xf>
    <xf numFmtId="0" fontId="11" fillId="0" borderId="3" xfId="12" applyFont="1" applyBorder="1" applyProtection="1">
      <alignment vertical="center"/>
    </xf>
    <xf numFmtId="0" fontId="11" fillId="0" borderId="4" xfId="12" applyFont="1" applyBorder="1" applyProtection="1">
      <alignment vertical="center"/>
    </xf>
    <xf numFmtId="0" fontId="11" fillId="0" borderId="51" xfId="0" applyFont="1" applyBorder="1" applyProtection="1">
      <alignment vertical="center"/>
    </xf>
    <xf numFmtId="0" fontId="11" fillId="0" borderId="21" xfId="0" applyFont="1" applyBorder="1" applyProtection="1">
      <alignment vertical="center"/>
    </xf>
    <xf numFmtId="0" fontId="11" fillId="0" borderId="59" xfId="0" applyFont="1" applyBorder="1" applyProtection="1">
      <alignment vertical="center"/>
    </xf>
    <xf numFmtId="0" fontId="11" fillId="0" borderId="46" xfId="0" applyFont="1" applyBorder="1" applyProtection="1">
      <alignment vertical="center"/>
    </xf>
    <xf numFmtId="0" fontId="11" fillId="0" borderId="24" xfId="12" applyFont="1" applyBorder="1" applyAlignment="1" applyProtection="1">
      <alignment horizontal="center" vertical="center" textRotation="255" wrapText="1"/>
    </xf>
    <xf numFmtId="0" fontId="23" fillId="0" borderId="62" xfId="10" applyFont="1" applyBorder="1" applyAlignment="1" applyProtection="1">
      <alignment horizontal="distributed" vertical="center"/>
    </xf>
    <xf numFmtId="0" fontId="11" fillId="0" borderId="10" xfId="0" applyFont="1" applyBorder="1" applyAlignment="1" applyProtection="1">
      <alignment horizontal="center" vertical="center"/>
    </xf>
    <xf numFmtId="0" fontId="11" fillId="0" borderId="8" xfId="12" applyFont="1" applyBorder="1" applyProtection="1">
      <alignment vertical="center"/>
    </xf>
    <xf numFmtId="0" fontId="11" fillId="0" borderId="9" xfId="12" applyFont="1" applyBorder="1" applyProtection="1">
      <alignment vertical="center"/>
    </xf>
    <xf numFmtId="0" fontId="11" fillId="0" borderId="61" xfId="0" applyFont="1" applyBorder="1" applyProtection="1">
      <alignment vertical="center"/>
    </xf>
    <xf numFmtId="0" fontId="11" fillId="0" borderId="63" xfId="0" applyFont="1" applyBorder="1" applyProtection="1">
      <alignment vertical="center"/>
    </xf>
    <xf numFmtId="0" fontId="23" fillId="0" borderId="65" xfId="10" applyFont="1" applyBorder="1" applyAlignment="1" applyProtection="1">
      <alignment horizontal="distributed" vertical="center"/>
    </xf>
    <xf numFmtId="0" fontId="11" fillId="0" borderId="68" xfId="0" applyFont="1" applyBorder="1" applyAlignment="1" applyProtection="1">
      <alignment horizontal="center" vertical="center"/>
    </xf>
    <xf numFmtId="0" fontId="11" fillId="0" borderId="12" xfId="12" applyFont="1" applyBorder="1" applyProtection="1">
      <alignment vertical="center"/>
    </xf>
    <xf numFmtId="0" fontId="11" fillId="0" borderId="13" xfId="12" applyFont="1" applyBorder="1" applyProtection="1">
      <alignment vertical="center"/>
    </xf>
    <xf numFmtId="0" fontId="11" fillId="0" borderId="64" xfId="0" applyFont="1" applyBorder="1" applyProtection="1">
      <alignment vertical="center"/>
    </xf>
    <xf numFmtId="0" fontId="11" fillId="0" borderId="18" xfId="0" applyFont="1" applyBorder="1" applyProtection="1">
      <alignment vertical="center"/>
    </xf>
    <xf numFmtId="0" fontId="11" fillId="0" borderId="66" xfId="0" applyFont="1" applyBorder="1" applyProtection="1">
      <alignment vertical="center"/>
    </xf>
    <xf numFmtId="0" fontId="11" fillId="0" borderId="59" xfId="12" applyFont="1" applyBorder="1" applyAlignment="1" applyProtection="1">
      <alignment vertical="center" textRotation="255"/>
    </xf>
    <xf numFmtId="0" fontId="11" fillId="0" borderId="33" xfId="0" applyFont="1" applyBorder="1" applyAlignment="1" applyProtection="1">
      <alignment horizontal="center" vertical="center"/>
    </xf>
    <xf numFmtId="0" fontId="11" fillId="0" borderId="35" xfId="12" applyFont="1" applyBorder="1" applyProtection="1">
      <alignment vertical="center"/>
    </xf>
    <xf numFmtId="0" fontId="11" fillId="0" borderId="36" xfId="12" applyFont="1" applyBorder="1" applyProtection="1">
      <alignment vertical="center"/>
    </xf>
    <xf numFmtId="49" fontId="11" fillId="4" borderId="62" xfId="12" applyNumberFormat="1" applyFont="1" applyFill="1" applyBorder="1" applyAlignment="1" applyProtection="1">
      <alignment horizontal="center" vertical="center"/>
    </xf>
    <xf numFmtId="0" fontId="11" fillId="4" borderId="61" xfId="2" applyFont="1" applyFill="1" applyBorder="1" applyAlignment="1" applyProtection="1">
      <alignment horizontal="center" vertical="center"/>
    </xf>
    <xf numFmtId="0" fontId="11" fillId="4" borderId="0" xfId="2" applyFont="1" applyFill="1" applyAlignment="1" applyProtection="1">
      <alignment horizontal="center" vertical="center"/>
    </xf>
    <xf numFmtId="0" fontId="11" fillId="4" borderId="63" xfId="2" applyFont="1" applyFill="1" applyBorder="1" applyAlignment="1" applyProtection="1">
      <alignment horizontal="center" vertical="center"/>
    </xf>
    <xf numFmtId="0" fontId="11" fillId="4" borderId="26" xfId="2" applyFont="1" applyFill="1" applyBorder="1" applyAlignment="1" applyProtection="1">
      <alignment horizontal="center" vertical="center"/>
    </xf>
    <xf numFmtId="0" fontId="11" fillId="0" borderId="63" xfId="12" applyFont="1" applyBorder="1" applyAlignment="1" applyProtection="1">
      <alignment vertical="center" textRotation="255"/>
    </xf>
    <xf numFmtId="0" fontId="11" fillId="0" borderId="22" xfId="12" applyFont="1" applyBorder="1" applyAlignment="1" applyProtection="1">
      <alignment horizontal="center" vertical="center" textRotation="255" wrapText="1"/>
    </xf>
    <xf numFmtId="0" fontId="11" fillId="0" borderId="66" xfId="12" applyFont="1" applyBorder="1" applyAlignment="1" applyProtection="1">
      <alignment vertical="center" textRotation="255"/>
    </xf>
    <xf numFmtId="0" fontId="11" fillId="0" borderId="55" xfId="0" applyFont="1" applyBorder="1" applyAlignment="1" applyProtection="1">
      <alignment horizontal="center" vertical="center"/>
    </xf>
    <xf numFmtId="49" fontId="11" fillId="4" borderId="65" xfId="12" applyNumberFormat="1" applyFont="1" applyFill="1" applyBorder="1" applyAlignment="1" applyProtection="1">
      <alignment horizontal="center" vertical="center"/>
    </xf>
    <xf numFmtId="0" fontId="11" fillId="4" borderId="64" xfId="2" applyFont="1" applyFill="1" applyBorder="1" applyAlignment="1" applyProtection="1">
      <alignment horizontal="center" vertical="center"/>
    </xf>
    <xf numFmtId="0" fontId="11" fillId="4" borderId="18" xfId="2" applyFont="1" applyFill="1" applyBorder="1" applyAlignment="1" applyProtection="1">
      <alignment horizontal="center" vertical="center"/>
    </xf>
    <xf numFmtId="0" fontId="11" fillId="4" borderId="66" xfId="2" applyFont="1" applyFill="1" applyBorder="1" applyAlignment="1" applyProtection="1">
      <alignment horizontal="center" vertical="center"/>
    </xf>
    <xf numFmtId="0" fontId="11" fillId="4" borderId="19" xfId="2" applyFont="1" applyFill="1" applyBorder="1" applyAlignment="1" applyProtection="1">
      <alignment horizontal="center" vertical="center"/>
    </xf>
    <xf numFmtId="0" fontId="11" fillId="0" borderId="20" xfId="12" applyFont="1" applyBorder="1" applyAlignment="1" applyProtection="1">
      <alignment horizontal="center" vertical="center" wrapText="1"/>
    </xf>
    <xf numFmtId="0" fontId="11" fillId="0" borderId="59" xfId="12" applyFont="1" applyBorder="1" applyAlignment="1" applyProtection="1">
      <alignment horizontal="center" vertical="center" wrapText="1"/>
    </xf>
    <xf numFmtId="0" fontId="11" fillId="4" borderId="60" xfId="12" applyFont="1" applyFill="1" applyBorder="1" applyAlignment="1" applyProtection="1">
      <alignment horizontal="center" vertical="center"/>
    </xf>
    <xf numFmtId="0" fontId="11" fillId="0" borderId="51" xfId="0" applyFont="1" applyBorder="1" applyAlignment="1" applyProtection="1">
      <alignment horizontal="left" vertical="center"/>
    </xf>
    <xf numFmtId="0" fontId="11" fillId="0" borderId="59" xfId="0" applyFont="1" applyBorder="1" applyAlignment="1" applyProtection="1">
      <alignment horizontal="left" vertical="center"/>
    </xf>
    <xf numFmtId="0" fontId="11" fillId="0" borderId="24" xfId="12" applyFont="1" applyBorder="1" applyAlignment="1" applyProtection="1">
      <alignment horizontal="center" vertical="center" wrapText="1"/>
    </xf>
    <xf numFmtId="0" fontId="11" fillId="0" borderId="63" xfId="12" applyFont="1" applyBorder="1" applyAlignment="1" applyProtection="1">
      <alignment horizontal="center" vertical="center" wrapText="1"/>
    </xf>
    <xf numFmtId="0" fontId="11" fillId="4" borderId="62" xfId="12" applyFont="1" applyFill="1" applyBorder="1" applyAlignment="1" applyProtection="1">
      <alignment horizontal="center" vertical="center"/>
    </xf>
    <xf numFmtId="0" fontId="11" fillId="0" borderId="61" xfId="0" applyFont="1" applyBorder="1" applyAlignment="1" applyProtection="1">
      <alignment horizontal="left" vertical="center"/>
    </xf>
    <xf numFmtId="0" fontId="11" fillId="0" borderId="63" xfId="0" applyFont="1" applyBorder="1" applyAlignment="1" applyProtection="1">
      <alignment horizontal="left" vertical="center"/>
    </xf>
    <xf numFmtId="0" fontId="11" fillId="0" borderId="22" xfId="12" applyFont="1" applyBorder="1" applyAlignment="1" applyProtection="1">
      <alignment horizontal="center" vertical="center" wrapText="1"/>
    </xf>
    <xf numFmtId="0" fontId="11" fillId="0" borderId="66" xfId="12" applyFont="1" applyBorder="1" applyAlignment="1" applyProtection="1">
      <alignment horizontal="center" vertical="center" wrapText="1"/>
    </xf>
    <xf numFmtId="0" fontId="11" fillId="4" borderId="65" xfId="12" applyFont="1" applyFill="1" applyBorder="1" applyAlignment="1" applyProtection="1">
      <alignment horizontal="center" vertical="center"/>
    </xf>
    <xf numFmtId="0" fontId="11" fillId="0" borderId="64" xfId="0" applyFont="1" applyBorder="1" applyAlignment="1" applyProtection="1">
      <alignment horizontal="left" vertical="center"/>
    </xf>
    <xf numFmtId="0" fontId="11" fillId="0" borderId="66" xfId="0" applyFont="1" applyBorder="1" applyAlignment="1" applyProtection="1">
      <alignment horizontal="left" vertical="center"/>
    </xf>
    <xf numFmtId="0" fontId="11" fillId="0" borderId="59" xfId="12" applyFont="1" applyBorder="1" applyAlignment="1" applyProtection="1">
      <alignment horizontal="center" vertical="center" textRotation="255" wrapText="1"/>
    </xf>
    <xf numFmtId="0" fontId="11" fillId="4" borderId="49" xfId="12" applyFont="1" applyFill="1" applyBorder="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11" fillId="0" borderId="5" xfId="0" applyFont="1" applyBorder="1" applyProtection="1">
      <alignment vertical="center"/>
    </xf>
    <xf numFmtId="0" fontId="11" fillId="0" borderId="63" xfId="12" applyFont="1" applyBorder="1" applyAlignment="1" applyProtection="1">
      <alignment horizontal="center" vertical="center" textRotation="255" wrapText="1"/>
    </xf>
    <xf numFmtId="0" fontId="11" fillId="0" borderId="66" xfId="12" applyFont="1" applyBorder="1" applyAlignment="1" applyProtection="1">
      <alignment horizontal="center" vertical="center" textRotation="255" wrapText="1"/>
    </xf>
    <xf numFmtId="0" fontId="11" fillId="0" borderId="25"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2" xfId="0" applyFont="1" applyBorder="1" applyProtection="1">
      <alignment vertical="center"/>
    </xf>
    <xf numFmtId="49" fontId="11" fillId="4" borderId="30" xfId="12" applyNumberFormat="1" applyFont="1" applyFill="1" applyBorder="1" applyAlignment="1" applyProtection="1">
      <alignment horizontal="center" vertical="center"/>
    </xf>
    <xf numFmtId="0" fontId="11" fillId="0" borderId="1" xfId="0" applyFont="1" applyBorder="1" applyProtection="1">
      <alignment vertical="center"/>
    </xf>
    <xf numFmtId="0" fontId="11" fillId="0" borderId="17" xfId="0" applyFont="1" applyBorder="1" applyProtection="1">
      <alignment vertical="center"/>
    </xf>
    <xf numFmtId="0" fontId="11" fillId="0" borderId="69" xfId="0" applyFont="1" applyBorder="1" applyAlignment="1" applyProtection="1">
      <alignment horizontal="center" vertical="center" textRotation="255" wrapText="1"/>
    </xf>
    <xf numFmtId="0" fontId="11" fillId="0" borderId="70" xfId="0" applyFont="1" applyBorder="1" applyAlignment="1" applyProtection="1">
      <alignment horizontal="center" vertical="center" textRotation="255" wrapText="1"/>
    </xf>
    <xf numFmtId="0" fontId="11" fillId="0" borderId="14" xfId="0" applyFont="1" applyBorder="1" applyAlignment="1" applyProtection="1">
      <alignment horizontal="center" vertical="center"/>
    </xf>
    <xf numFmtId="0" fontId="11" fillId="0" borderId="22" xfId="0" applyFont="1" applyBorder="1" applyAlignment="1" applyProtection="1">
      <alignment horizontal="center" vertical="center" textRotation="255" wrapText="1"/>
    </xf>
    <xf numFmtId="0" fontId="11" fillId="0" borderId="66" xfId="0" applyFont="1" applyBorder="1" applyAlignment="1" applyProtection="1">
      <alignment vertical="center" textRotation="255" wrapText="1"/>
    </xf>
    <xf numFmtId="0" fontId="11" fillId="0" borderId="63" xfId="0" applyFont="1" applyBorder="1" applyAlignment="1" applyProtection="1">
      <alignment horizontal="center" vertical="center"/>
    </xf>
    <xf numFmtId="0" fontId="11" fillId="0" borderId="64" xfId="12" applyFont="1" applyBorder="1" applyProtection="1">
      <alignment vertical="center"/>
    </xf>
    <xf numFmtId="0" fontId="11" fillId="0" borderId="18" xfId="12" applyFont="1" applyBorder="1" applyProtection="1">
      <alignment vertical="center"/>
    </xf>
    <xf numFmtId="49" fontId="11" fillId="4" borderId="65" xfId="12" applyNumberFormat="1" applyFont="1" applyFill="1" applyBorder="1" applyAlignment="1" applyProtection="1">
      <alignment horizontal="center" vertical="center"/>
    </xf>
    <xf numFmtId="0" fontId="11" fillId="0" borderId="64" xfId="0" applyFont="1" applyBorder="1" applyProtection="1">
      <alignment vertical="center"/>
    </xf>
    <xf numFmtId="0" fontId="11" fillId="0" borderId="66" xfId="0" applyFont="1" applyBorder="1" applyProtection="1">
      <alignment vertical="center"/>
    </xf>
    <xf numFmtId="0" fontId="11" fillId="0" borderId="20" xfId="0" applyFont="1" applyBorder="1" applyAlignment="1" applyProtection="1">
      <alignment horizontal="center" vertical="center" wrapText="1"/>
    </xf>
    <xf numFmtId="0" fontId="11" fillId="0" borderId="59" xfId="0" applyFont="1" applyBorder="1" applyAlignment="1" applyProtection="1">
      <alignment horizontal="center" vertical="center" wrapText="1"/>
    </xf>
    <xf numFmtId="0" fontId="11" fillId="0" borderId="49" xfId="0" applyFont="1" applyBorder="1" applyAlignment="1" applyProtection="1">
      <alignment horizontal="center" vertical="center"/>
    </xf>
    <xf numFmtId="0" fontId="11" fillId="0" borderId="22" xfId="0" applyFont="1" applyBorder="1" applyAlignment="1" applyProtection="1">
      <alignment horizontal="center" vertical="center" wrapText="1"/>
    </xf>
    <xf numFmtId="0" fontId="11" fillId="0" borderId="66" xfId="0" applyFont="1" applyBorder="1" applyAlignment="1" applyProtection="1">
      <alignment horizontal="center" vertical="center" wrapText="1"/>
    </xf>
    <xf numFmtId="49" fontId="11" fillId="4" borderId="64" xfId="12" applyNumberFormat="1" applyFont="1" applyFill="1" applyBorder="1" applyProtection="1">
      <alignment vertical="center"/>
    </xf>
    <xf numFmtId="49" fontId="11" fillId="4" borderId="13" xfId="12" applyNumberFormat="1" applyFont="1" applyFill="1" applyBorder="1" applyProtection="1">
      <alignment vertical="center"/>
    </xf>
    <xf numFmtId="49" fontId="11" fillId="4" borderId="18" xfId="12" applyNumberFormat="1" applyFont="1" applyFill="1" applyBorder="1" applyProtection="1">
      <alignment vertical="center"/>
    </xf>
    <xf numFmtId="49" fontId="11" fillId="4" borderId="19" xfId="12" applyNumberFormat="1" applyFont="1" applyFill="1" applyBorder="1" applyProtection="1">
      <alignment vertical="center"/>
    </xf>
    <xf numFmtId="0" fontId="11" fillId="0" borderId="26" xfId="1" applyFont="1" applyBorder="1" applyProtection="1">
      <alignment vertical="center"/>
    </xf>
    <xf numFmtId="0" fontId="11" fillId="4" borderId="20" xfId="0" applyFont="1" applyFill="1" applyBorder="1" applyAlignment="1" applyProtection="1">
      <alignment horizontal="center" vertical="center" textRotation="255"/>
    </xf>
    <xf numFmtId="0" fontId="11" fillId="4" borderId="21" xfId="0" applyFont="1" applyFill="1" applyBorder="1" applyAlignment="1" applyProtection="1">
      <alignment horizontal="center" vertical="center" textRotation="255"/>
    </xf>
    <xf numFmtId="0" fontId="11" fillId="4" borderId="59" xfId="0" applyFont="1" applyFill="1" applyBorder="1" applyAlignment="1" applyProtection="1">
      <alignment vertical="center" textRotation="255"/>
    </xf>
    <xf numFmtId="0" fontId="11" fillId="4" borderId="24" xfId="0" applyFont="1" applyFill="1" applyBorder="1" applyAlignment="1" applyProtection="1">
      <alignment horizontal="center" vertical="center" textRotation="255"/>
    </xf>
    <xf numFmtId="0" fontId="11" fillId="4" borderId="0" xfId="0" applyFont="1" applyFill="1" applyAlignment="1" applyProtection="1">
      <alignment horizontal="center" vertical="center" textRotation="255"/>
    </xf>
    <xf numFmtId="0" fontId="11" fillId="4" borderId="63" xfId="0" applyFont="1" applyFill="1" applyBorder="1" applyAlignment="1" applyProtection="1">
      <alignment vertical="center" textRotation="255"/>
    </xf>
    <xf numFmtId="0" fontId="11" fillId="0" borderId="9" xfId="0" applyFont="1" applyBorder="1" applyProtection="1">
      <alignment vertical="center"/>
    </xf>
    <xf numFmtId="0" fontId="11" fillId="0" borderId="10" xfId="0" applyFont="1" applyBorder="1" applyProtection="1">
      <alignment vertical="center"/>
    </xf>
    <xf numFmtId="0" fontId="11" fillId="4" borderId="22" xfId="0" applyFont="1" applyFill="1" applyBorder="1" applyAlignment="1" applyProtection="1">
      <alignment horizontal="center" vertical="center" textRotation="255"/>
    </xf>
    <xf numFmtId="0" fontId="11" fillId="4" borderId="18" xfId="0" applyFont="1" applyFill="1" applyBorder="1" applyAlignment="1" applyProtection="1">
      <alignment horizontal="center" vertical="center" textRotation="255"/>
    </xf>
    <xf numFmtId="0" fontId="11" fillId="4" borderId="66" xfId="0" applyFont="1" applyFill="1" applyBorder="1" applyAlignment="1" applyProtection="1">
      <alignment vertical="center" textRotation="255"/>
    </xf>
    <xf numFmtId="0" fontId="6" fillId="0" borderId="26" xfId="0" applyFont="1" applyBorder="1" applyProtection="1">
      <alignment vertical="center"/>
    </xf>
    <xf numFmtId="0" fontId="6" fillId="0" borderId="24" xfId="0" applyFont="1" applyBorder="1" applyProtection="1">
      <alignment vertical="center"/>
    </xf>
    <xf numFmtId="0" fontId="17" fillId="0" borderId="0" xfId="0" applyFont="1" applyAlignment="1" applyProtection="1">
      <alignment horizontal="right" vertical="center"/>
    </xf>
    <xf numFmtId="0" fontId="24" fillId="0" borderId="0" xfId="0" applyFont="1" applyProtection="1">
      <alignment vertical="center"/>
    </xf>
    <xf numFmtId="0" fontId="24" fillId="0" borderId="21" xfId="0" applyFont="1" applyBorder="1" applyProtection="1">
      <alignment vertical="center"/>
    </xf>
    <xf numFmtId="0" fontId="6" fillId="0" borderId="0" xfId="0" applyFont="1" applyProtection="1">
      <alignment vertical="center"/>
    </xf>
    <xf numFmtId="0" fontId="24" fillId="5" borderId="0" xfId="0" applyFont="1" applyFill="1" applyProtection="1">
      <alignment vertical="center"/>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18">
    <cellStyle name="ハイパーリンク 2" xfId="15" xr:uid="{00000000-0005-0000-0000-000000000000}"/>
    <cellStyle name="桁区切り 2" xfId="4" xr:uid="{00000000-0005-0000-0000-000001000000}"/>
    <cellStyle name="桁区切り 2 2" xfId="13" xr:uid="{00000000-0005-0000-0000-000002000000}"/>
    <cellStyle name="桁区切り 3" xfId="7" xr:uid="{00000000-0005-0000-0000-000003000000}"/>
    <cellStyle name="桁区切り 4" xfId="16" xr:uid="{00000000-0005-0000-0000-000004000000}"/>
    <cellStyle name="桁区切り 5" xfId="17" xr:uid="{00000000-0005-0000-0000-000005000000}"/>
    <cellStyle name="通貨 2" xfId="9" xr:uid="{00000000-0005-0000-0000-000006000000}"/>
    <cellStyle name="標準" xfId="0" builtinId="0"/>
    <cellStyle name="標準 2" xfId="10" xr:uid="{00000000-0005-0000-0000-000008000000}"/>
    <cellStyle name="標準 3 3" xfId="3" xr:uid="{00000000-0005-0000-0000-000009000000}"/>
    <cellStyle name="標準 4" xfId="8" xr:uid="{00000000-0005-0000-0000-00000A000000}"/>
    <cellStyle name="標準 5" xfId="2" xr:uid="{00000000-0005-0000-0000-00000B000000}"/>
    <cellStyle name="標準 5 2" xfId="1" xr:uid="{00000000-0005-0000-0000-00000C000000}"/>
    <cellStyle name="標準 5 2 2" xfId="6" xr:uid="{00000000-0005-0000-0000-00000D000000}"/>
    <cellStyle name="標準 5 2 2 2" xfId="12" xr:uid="{00000000-0005-0000-0000-00000E000000}"/>
    <cellStyle name="標準 5 2 2 3" xfId="11" xr:uid="{00000000-0005-0000-0000-00000F000000}"/>
    <cellStyle name="標準 8" xfId="14" xr:uid="{00000000-0005-0000-0000-000010000000}"/>
    <cellStyle name="標準 9" xfId="5" xr:uid="{00000000-0005-0000-0000-000011000000}"/>
  </cellStyles>
  <dxfs count="219">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000000"/>
      <color rgb="FFCCEDFC"/>
      <color rgb="FFFFCC99"/>
      <color rgb="FFFFFF99"/>
      <color rgb="FFEEAAFC"/>
      <color rgb="FFFFE1FF"/>
      <color rgb="FFFF0000"/>
      <color rgb="FFA6A6A6"/>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046A-3ACE-4C9E-A023-0FEC5BE09918}">
  <sheetPr codeName="Sheet2">
    <outlinePr summaryBelow="0"/>
    <pageSetUpPr fitToPage="1"/>
  </sheetPr>
  <dimension ref="A1:AA364"/>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23" style="154" hidden="1" customWidth="1"/>
    <col min="2" max="3" width="1.625" style="154" customWidth="1"/>
    <col min="4" max="8" width="5.625" style="154" customWidth="1"/>
    <col min="9" max="9" width="1.625" style="154" customWidth="1"/>
    <col min="10" max="10" width="8.625" style="154" customWidth="1"/>
    <col min="11" max="11" width="1.625" style="154" customWidth="1"/>
    <col min="12" max="13" width="6.125" style="154" customWidth="1"/>
    <col min="14" max="14" width="10.625" style="154" customWidth="1"/>
    <col min="15" max="15" width="11.625" style="154" customWidth="1"/>
    <col min="16" max="16" width="8.125" style="154" customWidth="1"/>
    <col min="17" max="17" width="11.625" style="154" customWidth="1"/>
    <col min="18" max="18" width="8.125" style="154" customWidth="1"/>
    <col min="19" max="19" width="11.625" style="154" customWidth="1"/>
    <col min="20" max="20" width="8.125" style="154" customWidth="1"/>
    <col min="21" max="25" width="4.625" style="154" customWidth="1"/>
    <col min="26" max="26" width="2.625" style="154" customWidth="1"/>
    <col min="27" max="27" width="3.625" style="154" customWidth="1"/>
    <col min="28" max="16384" width="9" style="154"/>
  </cols>
  <sheetData>
    <row r="1" spans="1:27" ht="30" customHeight="1" x14ac:dyDescent="0.15">
      <c r="A1" s="550" t="s">
        <v>238</v>
      </c>
      <c r="B1" s="149"/>
      <c r="C1" s="150" t="s">
        <v>171</v>
      </c>
      <c r="D1" s="151"/>
      <c r="E1" s="151"/>
      <c r="F1" s="151"/>
      <c r="G1" s="151"/>
      <c r="H1" s="151"/>
      <c r="I1" s="151"/>
      <c r="J1" s="151"/>
      <c r="K1" s="151"/>
      <c r="L1" s="151"/>
      <c r="M1" s="151"/>
      <c r="N1" s="151"/>
      <c r="O1" s="151"/>
      <c r="P1" s="151"/>
      <c r="Q1" s="151"/>
      <c r="R1" s="151"/>
      <c r="S1" s="151"/>
      <c r="T1" s="151"/>
      <c r="U1" s="151"/>
      <c r="V1" s="151"/>
      <c r="W1" s="549" t="s">
        <v>255</v>
      </c>
      <c r="X1" s="152"/>
      <c r="Y1" s="152"/>
      <c r="Z1" s="152"/>
      <c r="AA1" s="153"/>
    </row>
    <row r="2" spans="1:27" ht="15.75" hidden="1" customHeight="1" x14ac:dyDescent="0.15">
      <c r="A2" s="550" t="s">
        <v>12</v>
      </c>
      <c r="B2" s="149"/>
      <c r="C2" s="155"/>
      <c r="D2" s="155"/>
      <c r="AA2" s="153"/>
    </row>
    <row r="3" spans="1:27" ht="30" customHeight="1" x14ac:dyDescent="0.15">
      <c r="A3" s="551" t="s">
        <v>256</v>
      </c>
      <c r="B3" s="156"/>
      <c r="C3" s="154" t="s">
        <v>253</v>
      </c>
      <c r="AA3" s="153"/>
    </row>
    <row r="4" spans="1:27" ht="5.25" customHeight="1" x14ac:dyDescent="0.15">
      <c r="A4" s="156"/>
      <c r="B4" s="156"/>
      <c r="C4" s="157"/>
      <c r="D4" s="158"/>
      <c r="E4" s="158"/>
      <c r="F4" s="158"/>
      <c r="G4" s="158"/>
      <c r="H4" s="158"/>
      <c r="I4" s="158"/>
      <c r="J4" s="158"/>
      <c r="K4" s="158"/>
      <c r="L4" s="158"/>
      <c r="M4" s="158"/>
      <c r="N4" s="158"/>
      <c r="O4" s="158"/>
      <c r="P4" s="158"/>
      <c r="Q4" s="158"/>
      <c r="R4" s="158"/>
      <c r="S4" s="158"/>
      <c r="T4" s="158"/>
      <c r="U4" s="158"/>
      <c r="V4" s="158"/>
      <c r="W4" s="158"/>
      <c r="X4" s="158"/>
      <c r="Y4" s="158"/>
      <c r="Z4" s="159"/>
    </row>
    <row r="5" spans="1:27" ht="15" customHeight="1" x14ac:dyDescent="0.15">
      <c r="A5" s="156"/>
      <c r="B5" s="156"/>
      <c r="C5" s="160" t="s">
        <v>239</v>
      </c>
      <c r="D5" s="161"/>
      <c r="E5" s="161"/>
      <c r="F5" s="161"/>
      <c r="G5" s="161"/>
      <c r="H5" s="161"/>
      <c r="I5" s="161"/>
      <c r="J5" s="161"/>
      <c r="K5" s="161"/>
      <c r="L5" s="161"/>
      <c r="M5" s="161"/>
      <c r="N5" s="161"/>
      <c r="O5" s="161"/>
      <c r="P5" s="161"/>
      <c r="Q5" s="161"/>
      <c r="R5" s="161"/>
      <c r="S5" s="161"/>
      <c r="T5" s="161"/>
      <c r="U5" s="161"/>
      <c r="V5" s="161"/>
      <c r="W5" s="161"/>
      <c r="X5" s="161"/>
      <c r="Y5" s="161"/>
      <c r="Z5" s="162"/>
    </row>
    <row r="6" spans="1:27" ht="15" customHeight="1" x14ac:dyDescent="0.15">
      <c r="A6" s="156"/>
      <c r="B6" s="156"/>
      <c r="C6" s="160" t="s">
        <v>0</v>
      </c>
      <c r="D6" s="161"/>
      <c r="E6" s="161"/>
      <c r="F6" s="161"/>
      <c r="G6" s="161"/>
      <c r="H6" s="161"/>
      <c r="I6" s="161"/>
      <c r="J6" s="161"/>
      <c r="K6" s="161"/>
      <c r="L6" s="161"/>
      <c r="M6" s="161"/>
      <c r="N6" s="161"/>
      <c r="O6" s="161"/>
      <c r="P6" s="161"/>
      <c r="Q6" s="161"/>
      <c r="R6" s="161"/>
      <c r="S6" s="161"/>
      <c r="T6" s="161"/>
      <c r="U6" s="161"/>
      <c r="V6" s="161"/>
      <c r="W6" s="161"/>
      <c r="X6" s="161"/>
      <c r="Y6" s="161"/>
      <c r="Z6" s="162"/>
    </row>
    <row r="7" spans="1:27" ht="15" customHeight="1" x14ac:dyDescent="0.15">
      <c r="A7" s="156"/>
      <c r="B7" s="156"/>
      <c r="C7" s="160" t="s">
        <v>1</v>
      </c>
      <c r="D7" s="161"/>
      <c r="E7" s="161"/>
      <c r="F7" s="161"/>
      <c r="G7" s="161"/>
      <c r="H7" s="161"/>
      <c r="I7" s="161"/>
      <c r="J7" s="161"/>
      <c r="K7" s="161"/>
      <c r="L7" s="161"/>
      <c r="M7" s="161"/>
      <c r="N7" s="161"/>
      <c r="O7" s="161"/>
      <c r="P7" s="161"/>
      <c r="Q7" s="161"/>
      <c r="R7" s="161"/>
      <c r="S7" s="161"/>
      <c r="T7" s="161"/>
      <c r="U7" s="161"/>
      <c r="V7" s="161"/>
      <c r="W7" s="161"/>
      <c r="X7" s="161"/>
      <c r="Y7" s="161"/>
      <c r="Z7" s="162"/>
    </row>
    <row r="8" spans="1:27" ht="13.5" hidden="1" x14ac:dyDescent="0.15">
      <c r="A8" s="156"/>
      <c r="B8" s="156"/>
      <c r="C8" s="160"/>
      <c r="D8" s="161"/>
      <c r="E8" s="161"/>
      <c r="F8" s="161"/>
      <c r="G8" s="161"/>
      <c r="H8" s="161"/>
      <c r="I8" s="161"/>
      <c r="J8" s="161"/>
      <c r="K8" s="161"/>
      <c r="L8" s="161"/>
      <c r="M8" s="161"/>
      <c r="N8" s="161"/>
      <c r="O8" s="161"/>
      <c r="P8" s="161"/>
      <c r="Q8" s="161"/>
      <c r="R8" s="161"/>
      <c r="S8" s="161"/>
      <c r="T8" s="161"/>
      <c r="U8" s="161"/>
      <c r="V8" s="161"/>
      <c r="W8" s="161"/>
      <c r="X8" s="161"/>
      <c r="Y8" s="161"/>
      <c r="Z8" s="162"/>
    </row>
    <row r="9" spans="1:27" ht="5.25" customHeight="1" x14ac:dyDescent="0.15">
      <c r="A9" s="156"/>
      <c r="B9" s="156"/>
      <c r="C9" s="163"/>
      <c r="D9" s="164"/>
      <c r="E9" s="164"/>
      <c r="F9" s="164"/>
      <c r="G9" s="164"/>
      <c r="H9" s="164"/>
      <c r="I9" s="164"/>
      <c r="J9" s="164"/>
      <c r="K9" s="164"/>
      <c r="L9" s="164"/>
      <c r="M9" s="164"/>
      <c r="N9" s="164"/>
      <c r="O9" s="164"/>
      <c r="P9" s="164"/>
      <c r="Q9" s="164"/>
      <c r="R9" s="164"/>
      <c r="S9" s="164"/>
      <c r="T9" s="164"/>
      <c r="U9" s="164"/>
      <c r="V9" s="164"/>
      <c r="W9" s="164"/>
      <c r="X9" s="164"/>
      <c r="Y9" s="164"/>
      <c r="Z9" s="165"/>
    </row>
    <row r="10" spans="1:27" ht="30" customHeight="1" x14ac:dyDescent="0.15">
      <c r="A10" s="156"/>
      <c r="B10" s="156"/>
    </row>
    <row r="11" spans="1:27" ht="15.75" hidden="1" customHeight="1" x14ac:dyDescent="0.15">
      <c r="A11" s="156"/>
      <c r="B11" s="156"/>
    </row>
    <row r="12" spans="1:27" ht="15.75" hidden="1" customHeight="1" x14ac:dyDescent="0.15">
      <c r="A12" s="156"/>
      <c r="B12" s="156"/>
    </row>
    <row r="13" spans="1:27" ht="20.100000000000001" customHeight="1" x14ac:dyDescent="0.15">
      <c r="A13" s="156"/>
      <c r="B13" s="156"/>
      <c r="C13" s="166" t="s">
        <v>108</v>
      </c>
      <c r="D13" s="167"/>
      <c r="E13" s="167"/>
      <c r="F13" s="167"/>
      <c r="G13" s="167"/>
      <c r="H13" s="168"/>
    </row>
    <row r="14" spans="1:27" ht="15" customHeight="1" x14ac:dyDescent="0.15">
      <c r="A14" s="156"/>
      <c r="B14" s="156"/>
      <c r="C14" s="169"/>
      <c r="D14" s="170"/>
      <c r="E14" s="170"/>
      <c r="F14" s="170"/>
      <c r="G14" s="170"/>
      <c r="H14" s="170"/>
      <c r="I14" s="171"/>
      <c r="J14" s="171"/>
      <c r="K14" s="171"/>
      <c r="L14" s="171"/>
      <c r="M14" s="171"/>
      <c r="N14" s="171"/>
      <c r="O14" s="171"/>
      <c r="P14" s="171"/>
      <c r="Q14" s="171"/>
      <c r="R14" s="171"/>
      <c r="S14" s="171"/>
      <c r="T14" s="171"/>
      <c r="U14" s="171"/>
      <c r="V14" s="171"/>
      <c r="W14" s="171"/>
      <c r="X14" s="171"/>
      <c r="Y14" s="171"/>
      <c r="Z14" s="172"/>
    </row>
    <row r="15" spans="1:27" ht="15.75" hidden="1" customHeight="1" x14ac:dyDescent="0.15">
      <c r="A15" s="156"/>
      <c r="B15" s="156"/>
      <c r="C15" s="173"/>
      <c r="D15" s="174"/>
      <c r="E15" s="175"/>
      <c r="F15" s="175"/>
      <c r="G15" s="175"/>
      <c r="H15" s="175"/>
      <c r="I15" s="176"/>
      <c r="J15" s="177"/>
      <c r="K15" s="177"/>
      <c r="L15" s="177"/>
      <c r="M15" s="177"/>
      <c r="N15" s="177"/>
      <c r="O15" s="177"/>
      <c r="P15" s="177"/>
      <c r="Q15" s="177"/>
      <c r="R15" s="177"/>
      <c r="S15" s="177"/>
      <c r="T15" s="177"/>
      <c r="U15" s="177"/>
      <c r="V15" s="177"/>
      <c r="W15" s="177"/>
      <c r="X15" s="177"/>
      <c r="Y15" s="177"/>
      <c r="Z15" s="178"/>
    </row>
    <row r="16" spans="1:27" ht="15.75" hidden="1" customHeight="1" x14ac:dyDescent="0.15">
      <c r="A16" s="156"/>
      <c r="B16" s="156"/>
      <c r="C16" s="173"/>
      <c r="D16" s="174"/>
      <c r="E16" s="179"/>
      <c r="F16" s="179"/>
      <c r="G16" s="179"/>
      <c r="H16" s="179"/>
      <c r="I16" s="176"/>
      <c r="J16" s="180"/>
      <c r="K16" s="180"/>
      <c r="L16" s="180"/>
      <c r="M16" s="180"/>
      <c r="N16" s="180"/>
      <c r="O16" s="180"/>
      <c r="P16" s="180"/>
      <c r="Q16" s="180"/>
      <c r="R16" s="180"/>
      <c r="S16" s="180"/>
      <c r="T16" s="180"/>
      <c r="U16" s="180"/>
      <c r="V16" s="180"/>
      <c r="W16" s="180"/>
      <c r="X16" s="180"/>
      <c r="Y16" s="180"/>
      <c r="Z16" s="178"/>
    </row>
    <row r="17" spans="1:26" ht="15.75" hidden="1" customHeight="1" x14ac:dyDescent="0.15">
      <c r="A17" s="156"/>
      <c r="B17" s="156"/>
      <c r="C17" s="173"/>
      <c r="D17" s="174"/>
      <c r="E17" s="179"/>
      <c r="F17" s="179"/>
      <c r="G17" s="179"/>
      <c r="H17" s="179"/>
      <c r="I17" s="176"/>
      <c r="J17" s="180"/>
      <c r="K17" s="180"/>
      <c r="L17" s="180"/>
      <c r="M17" s="180"/>
      <c r="N17" s="180"/>
      <c r="O17" s="180"/>
      <c r="P17" s="180"/>
      <c r="Q17" s="180"/>
      <c r="R17" s="180"/>
      <c r="S17" s="180"/>
      <c r="T17" s="180"/>
      <c r="U17" s="180"/>
      <c r="V17" s="180"/>
      <c r="W17" s="180"/>
      <c r="X17" s="180"/>
      <c r="Y17" s="180"/>
      <c r="Z17" s="178"/>
    </row>
    <row r="18" spans="1:26" ht="15.75" hidden="1" customHeight="1" x14ac:dyDescent="0.15">
      <c r="A18" s="156"/>
      <c r="B18" s="156"/>
      <c r="C18" s="173"/>
      <c r="D18" s="174"/>
      <c r="E18" s="179"/>
      <c r="F18" s="179"/>
      <c r="G18" s="179"/>
      <c r="H18" s="179"/>
      <c r="I18" s="176"/>
      <c r="J18" s="180"/>
      <c r="K18" s="180"/>
      <c r="L18" s="180"/>
      <c r="M18" s="180"/>
      <c r="N18" s="180"/>
      <c r="O18" s="180"/>
      <c r="P18" s="180"/>
      <c r="Q18" s="180"/>
      <c r="R18" s="180"/>
      <c r="S18" s="180"/>
      <c r="T18" s="180"/>
      <c r="U18" s="180"/>
      <c r="V18" s="180"/>
      <c r="W18" s="180"/>
      <c r="X18" s="180"/>
      <c r="Y18" s="180"/>
      <c r="Z18" s="178"/>
    </row>
    <row r="19" spans="1:26" ht="15.75" hidden="1" customHeight="1" x14ac:dyDescent="0.15">
      <c r="A19" s="156"/>
      <c r="B19" s="156"/>
      <c r="C19" s="173"/>
      <c r="D19" s="174"/>
      <c r="E19" s="179"/>
      <c r="F19" s="179"/>
      <c r="G19" s="179"/>
      <c r="H19" s="179"/>
      <c r="I19" s="176"/>
      <c r="J19" s="180"/>
      <c r="K19" s="180"/>
      <c r="L19" s="180"/>
      <c r="M19" s="180"/>
      <c r="N19" s="180"/>
      <c r="O19" s="180"/>
      <c r="P19" s="180"/>
      <c r="Q19" s="180"/>
      <c r="R19" s="180"/>
      <c r="S19" s="180"/>
      <c r="T19" s="180"/>
      <c r="U19" s="180"/>
      <c r="V19" s="180"/>
      <c r="W19" s="180"/>
      <c r="X19" s="180"/>
      <c r="Y19" s="180"/>
      <c r="Z19" s="178"/>
    </row>
    <row r="20" spans="1:26" ht="20.100000000000001" customHeight="1" x14ac:dyDescent="0.15">
      <c r="A20" s="156">
        <f>IFERROR(IF(TRIM($I20)="",1001,0),3)</f>
        <v>1001</v>
      </c>
      <c r="B20" s="156"/>
      <c r="C20" s="173"/>
      <c r="D20" s="174">
        <v>1</v>
      </c>
      <c r="E20" s="154" t="s">
        <v>78</v>
      </c>
      <c r="I20" s="141"/>
      <c r="J20" s="142"/>
      <c r="K20" s="142"/>
      <c r="L20" s="142"/>
      <c r="M20" s="142"/>
      <c r="N20" s="179"/>
      <c r="O20" s="179"/>
      <c r="P20" s="179"/>
      <c r="Q20" s="179"/>
      <c r="R20" s="179"/>
      <c r="S20" s="179"/>
      <c r="T20" s="179"/>
      <c r="U20" s="179"/>
      <c r="V20" s="179"/>
      <c r="W20" s="179"/>
      <c r="X20" s="179"/>
      <c r="Y20" s="179"/>
      <c r="Z20" s="178"/>
    </row>
    <row r="21" spans="1:26" ht="20.100000000000001" customHeight="1" x14ac:dyDescent="0.15">
      <c r="A21" s="156"/>
      <c r="B21" s="156"/>
      <c r="C21" s="173"/>
      <c r="D21" s="174"/>
      <c r="E21" s="179"/>
      <c r="F21" s="179"/>
      <c r="G21" s="179"/>
      <c r="H21" s="179"/>
      <c r="I21" s="176"/>
      <c r="J21" s="181" t="s">
        <v>151</v>
      </c>
      <c r="K21" s="180"/>
      <c r="L21" s="180"/>
      <c r="M21" s="180"/>
      <c r="N21" s="180"/>
      <c r="O21" s="180"/>
      <c r="P21" s="180"/>
      <c r="Q21" s="180"/>
      <c r="R21" s="180"/>
      <c r="S21" s="180"/>
      <c r="T21" s="180"/>
      <c r="U21" s="180"/>
      <c r="V21" s="180"/>
      <c r="W21" s="180"/>
      <c r="X21" s="180"/>
      <c r="Y21" s="180"/>
      <c r="Z21" s="178"/>
    </row>
    <row r="22" spans="1:26" ht="20.100000000000001" customHeight="1" x14ac:dyDescent="0.15">
      <c r="A22" s="156">
        <f>IFERROR(IF(AND(TRIM($I22)&lt;&gt;"", OR(ISERROR(FIND("@"&amp;LEFT($I22,3)&amp;"@", 都道府県3))=FALSE, ISERROR(FIND("@"&amp;LEFT($I22,4)&amp;"@",都道府県4))=FALSE))=FALSE,1001,0),3)</f>
        <v>1001</v>
      </c>
      <c r="B22" s="156"/>
      <c r="C22" s="173"/>
      <c r="D22" s="174">
        <v>2</v>
      </c>
      <c r="E22" s="154" t="s">
        <v>79</v>
      </c>
      <c r="I22" s="143"/>
      <c r="J22" s="143"/>
      <c r="K22" s="143"/>
      <c r="L22" s="143"/>
      <c r="M22" s="143"/>
      <c r="N22" s="143"/>
      <c r="O22" s="143"/>
      <c r="P22" s="143"/>
      <c r="Q22" s="144"/>
      <c r="R22" s="143"/>
      <c r="S22" s="143"/>
      <c r="T22" s="143"/>
      <c r="U22" s="143"/>
      <c r="V22" s="143"/>
      <c r="W22" s="143"/>
      <c r="X22" s="143"/>
      <c r="Y22" s="143"/>
      <c r="Z22" s="178"/>
    </row>
    <row r="23" spans="1:26" ht="20.100000000000001" customHeight="1" x14ac:dyDescent="0.15">
      <c r="A23" s="156"/>
      <c r="B23" s="156"/>
      <c r="C23" s="173"/>
      <c r="D23" s="174"/>
      <c r="E23" s="179"/>
      <c r="F23" s="179"/>
      <c r="G23" s="179"/>
      <c r="H23" s="179"/>
      <c r="I23" s="176"/>
      <c r="J23" s="181" t="s">
        <v>80</v>
      </c>
      <c r="K23" s="180"/>
      <c r="L23" s="180"/>
      <c r="M23" s="180"/>
      <c r="N23" s="180"/>
      <c r="O23" s="180"/>
      <c r="P23" s="180"/>
      <c r="Q23" s="180"/>
      <c r="R23" s="180"/>
      <c r="S23" s="180"/>
      <c r="T23" s="180"/>
      <c r="U23" s="180"/>
      <c r="V23" s="180"/>
      <c r="W23" s="180"/>
      <c r="X23" s="180"/>
      <c r="Y23" s="180"/>
      <c r="Z23" s="178"/>
    </row>
    <row r="24" spans="1:26" ht="20.100000000000001" customHeight="1" x14ac:dyDescent="0.15">
      <c r="A24" s="156">
        <f>IFERROR(IF(TRIM($I24)="",1001,0),3)</f>
        <v>1001</v>
      </c>
      <c r="B24" s="156"/>
      <c r="C24" s="173"/>
      <c r="D24" s="174">
        <v>3</v>
      </c>
      <c r="E24" s="154" t="s">
        <v>109</v>
      </c>
      <c r="I24" s="65"/>
      <c r="J24" s="65"/>
      <c r="K24" s="65"/>
      <c r="L24" s="65"/>
      <c r="M24" s="65"/>
      <c r="N24" s="65"/>
      <c r="O24" s="65"/>
      <c r="P24" s="65"/>
      <c r="Q24" s="66"/>
      <c r="R24" s="65"/>
      <c r="S24" s="65"/>
      <c r="T24" s="65"/>
      <c r="U24" s="65"/>
      <c r="V24" s="65"/>
      <c r="W24" s="65"/>
      <c r="X24" s="65"/>
      <c r="Y24" s="65"/>
      <c r="Z24" s="178"/>
    </row>
    <row r="25" spans="1:26" ht="20.100000000000001" customHeight="1" x14ac:dyDescent="0.15">
      <c r="A25" s="156"/>
      <c r="B25" s="156"/>
      <c r="C25" s="182"/>
      <c r="D25" s="179"/>
      <c r="E25" s="179"/>
      <c r="F25" s="179"/>
      <c r="G25" s="179"/>
      <c r="H25" s="179"/>
      <c r="I25" s="176"/>
      <c r="J25" s="181" t="s">
        <v>141</v>
      </c>
      <c r="K25" s="180"/>
      <c r="L25" s="180"/>
      <c r="M25" s="180"/>
      <c r="N25" s="180"/>
      <c r="O25" s="180"/>
      <c r="P25" s="180"/>
      <c r="Q25" s="180"/>
      <c r="R25" s="180"/>
      <c r="S25" s="180"/>
      <c r="T25" s="180"/>
      <c r="U25" s="180"/>
      <c r="V25" s="180"/>
      <c r="W25" s="180"/>
      <c r="X25" s="180"/>
      <c r="Y25" s="180"/>
      <c r="Z25" s="178"/>
    </row>
    <row r="26" spans="1:26" ht="20.100000000000001" customHeight="1" x14ac:dyDescent="0.15">
      <c r="A26" s="156">
        <f>IFERROR(IF(TRIM($I26)="",1001,0),3)</f>
        <v>1001</v>
      </c>
      <c r="B26" s="156"/>
      <c r="C26" s="173"/>
      <c r="D26" s="174">
        <v>4</v>
      </c>
      <c r="E26" s="154" t="s">
        <v>81</v>
      </c>
      <c r="I26" s="65"/>
      <c r="J26" s="65"/>
      <c r="K26" s="65"/>
      <c r="L26" s="65"/>
      <c r="M26" s="65"/>
      <c r="N26" s="65"/>
      <c r="O26" s="65"/>
      <c r="P26" s="65"/>
      <c r="Q26" s="66"/>
      <c r="R26" s="65"/>
      <c r="S26" s="65"/>
      <c r="T26" s="65"/>
      <c r="U26" s="65"/>
      <c r="V26" s="65"/>
      <c r="W26" s="65"/>
      <c r="X26" s="65"/>
      <c r="Y26" s="65"/>
      <c r="Z26" s="178"/>
    </row>
    <row r="27" spans="1:26" ht="20.100000000000001" customHeight="1" x14ac:dyDescent="0.15">
      <c r="A27" s="156"/>
      <c r="B27" s="156"/>
      <c r="C27" s="182"/>
      <c r="D27" s="179"/>
      <c r="E27" s="179"/>
      <c r="F27" s="179"/>
      <c r="G27" s="179"/>
      <c r="H27" s="179"/>
      <c r="I27" s="176"/>
      <c r="J27" s="181" t="s">
        <v>142</v>
      </c>
      <c r="K27" s="180"/>
      <c r="L27" s="180"/>
      <c r="M27" s="180"/>
      <c r="N27" s="180"/>
      <c r="O27" s="180"/>
      <c r="P27" s="180"/>
      <c r="Q27" s="183"/>
      <c r="R27" s="180"/>
      <c r="S27" s="180"/>
      <c r="T27" s="180"/>
      <c r="U27" s="180"/>
      <c r="V27" s="180"/>
      <c r="W27" s="180"/>
      <c r="X27" s="180"/>
      <c r="Y27" s="180"/>
      <c r="Z27" s="184"/>
    </row>
    <row r="28" spans="1:26" ht="20.100000000000001" customHeight="1" x14ac:dyDescent="0.15">
      <c r="A28" s="156">
        <f>IFERROR(IF(TRIM($I28)="",1001,0),3)</f>
        <v>1001</v>
      </c>
      <c r="B28" s="156"/>
      <c r="C28" s="173"/>
      <c r="D28" s="174">
        <v>5</v>
      </c>
      <c r="E28" s="154" t="s">
        <v>82</v>
      </c>
      <c r="I28" s="65"/>
      <c r="J28" s="65"/>
      <c r="K28" s="65"/>
      <c r="L28" s="65"/>
      <c r="M28" s="65"/>
      <c r="N28" s="65"/>
      <c r="O28" s="65"/>
      <c r="P28" s="65"/>
      <c r="Q28" s="65"/>
      <c r="R28" s="65"/>
      <c r="S28" s="65"/>
      <c r="T28" s="65"/>
      <c r="U28" s="65"/>
      <c r="V28" s="65"/>
      <c r="W28" s="65"/>
      <c r="X28" s="65"/>
      <c r="Y28" s="65"/>
      <c r="Z28" s="178"/>
    </row>
    <row r="29" spans="1:26" ht="20.100000000000001" customHeight="1" x14ac:dyDescent="0.15">
      <c r="A29" s="156"/>
      <c r="B29" s="156"/>
      <c r="C29" s="182"/>
      <c r="D29" s="179"/>
      <c r="E29" s="179"/>
      <c r="F29" s="179"/>
      <c r="G29" s="179"/>
      <c r="H29" s="179"/>
      <c r="I29" s="176"/>
      <c r="J29" s="181" t="s">
        <v>116</v>
      </c>
      <c r="K29" s="180"/>
      <c r="L29" s="180"/>
      <c r="M29" s="180"/>
      <c r="N29" s="180"/>
      <c r="O29" s="180"/>
      <c r="P29" s="180"/>
      <c r="Q29" s="180"/>
      <c r="R29" s="180"/>
      <c r="S29" s="180"/>
      <c r="T29" s="180"/>
      <c r="U29" s="180"/>
      <c r="V29" s="180"/>
      <c r="W29" s="180"/>
      <c r="X29" s="180"/>
      <c r="Y29" s="180"/>
      <c r="Z29" s="184"/>
    </row>
    <row r="30" spans="1:26" ht="20.100000000000001" customHeight="1" x14ac:dyDescent="0.15">
      <c r="A30" s="156">
        <f>IFERROR(IF(OR(TRIM($I30)="", NOT(OR(IFERROR(SEARCH(" ",$I30),0)&gt;0, IFERROR(SEARCH("　",$I30),0)&gt;0))),1001,0),3)</f>
        <v>1001</v>
      </c>
      <c r="B30" s="156"/>
      <c r="C30" s="173"/>
      <c r="D30" s="174">
        <v>6</v>
      </c>
      <c r="E30" s="154" t="s">
        <v>110</v>
      </c>
      <c r="I30" s="65"/>
      <c r="J30" s="65"/>
      <c r="K30" s="65"/>
      <c r="L30" s="65"/>
      <c r="M30" s="65"/>
      <c r="N30" s="65"/>
      <c r="O30" s="65"/>
      <c r="P30" s="65"/>
      <c r="Q30" s="65"/>
      <c r="R30" s="65"/>
      <c r="S30" s="65"/>
      <c r="T30" s="65"/>
      <c r="U30" s="65"/>
      <c r="V30" s="65"/>
      <c r="W30" s="65"/>
      <c r="X30" s="65"/>
      <c r="Y30" s="65"/>
      <c r="Z30" s="178"/>
    </row>
    <row r="31" spans="1:26" ht="20.100000000000001" customHeight="1" x14ac:dyDescent="0.15">
      <c r="A31" s="156"/>
      <c r="B31" s="156"/>
      <c r="C31" s="182"/>
      <c r="D31" s="179"/>
      <c r="E31" s="179"/>
      <c r="F31" s="179"/>
      <c r="G31" s="179"/>
      <c r="H31" s="179"/>
      <c r="I31" s="185"/>
      <c r="J31" s="181" t="s">
        <v>83</v>
      </c>
      <c r="K31" s="181"/>
      <c r="L31" s="181"/>
      <c r="M31" s="181"/>
      <c r="N31" s="181"/>
      <c r="O31" s="181"/>
      <c r="P31" s="181"/>
      <c r="Q31" s="181"/>
      <c r="R31" s="181"/>
      <c r="S31" s="181"/>
      <c r="T31" s="181"/>
      <c r="U31" s="181"/>
      <c r="V31" s="181"/>
      <c r="W31" s="181"/>
      <c r="X31" s="181"/>
      <c r="Y31" s="181"/>
      <c r="Z31" s="184"/>
    </row>
    <row r="32" spans="1:26" ht="20.100000000000001" customHeight="1" x14ac:dyDescent="0.15">
      <c r="A32" s="156">
        <f>IFERROR(IF(OR(TRIM($I32)="", NOT(OR(IFERROR(SEARCH(" ",$I32),0)&gt;0, IFERROR(SEARCH("　",$I32),0)&gt;0))),1001,0),3)</f>
        <v>1001</v>
      </c>
      <c r="B32" s="156"/>
      <c r="C32" s="173"/>
      <c r="D32" s="174">
        <v>7</v>
      </c>
      <c r="E32" s="154" t="s">
        <v>84</v>
      </c>
      <c r="I32" s="65"/>
      <c r="J32" s="65"/>
      <c r="K32" s="65"/>
      <c r="L32" s="65"/>
      <c r="M32" s="65"/>
      <c r="N32" s="65"/>
      <c r="O32" s="65"/>
      <c r="P32" s="65"/>
      <c r="Q32" s="65"/>
      <c r="R32" s="65"/>
      <c r="S32" s="65"/>
      <c r="T32" s="65"/>
      <c r="U32" s="65"/>
      <c r="V32" s="65"/>
      <c r="W32" s="65"/>
      <c r="X32" s="65"/>
      <c r="Y32" s="65"/>
      <c r="Z32" s="178"/>
    </row>
    <row r="33" spans="1:27" ht="20.100000000000001" customHeight="1" x14ac:dyDescent="0.15">
      <c r="A33" s="156"/>
      <c r="B33" s="156"/>
      <c r="C33" s="182"/>
      <c r="D33" s="179"/>
      <c r="E33" s="179"/>
      <c r="F33" s="179"/>
      <c r="G33" s="179"/>
      <c r="H33" s="179"/>
      <c r="I33" s="185"/>
      <c r="J33" s="181" t="s">
        <v>85</v>
      </c>
      <c r="K33" s="181"/>
      <c r="L33" s="181"/>
      <c r="M33" s="181"/>
      <c r="N33" s="181"/>
      <c r="O33" s="181"/>
      <c r="P33" s="181"/>
      <c r="Q33" s="181"/>
      <c r="R33" s="181"/>
      <c r="S33" s="181"/>
      <c r="T33" s="181"/>
      <c r="U33" s="181"/>
      <c r="V33" s="181"/>
      <c r="W33" s="181"/>
      <c r="X33" s="181"/>
      <c r="Y33" s="181"/>
      <c r="Z33" s="178"/>
    </row>
    <row r="34" spans="1:27" ht="20.100000000000001" customHeight="1" x14ac:dyDescent="0.15">
      <c r="A34" s="156">
        <f>IFERROR(IF(NOT(AND(TRIM($I34)&lt;&gt;"",ISNUMBER(VALUE(SUBSTITUTE($I34,"-",""))), IFERROR(SEARCH("-",$I34),0)&gt;0)),1001,0),3)</f>
        <v>1001</v>
      </c>
      <c r="B34" s="156"/>
      <c r="C34" s="173"/>
      <c r="D34" s="174">
        <v>8</v>
      </c>
      <c r="E34" s="154" t="s">
        <v>86</v>
      </c>
      <c r="I34" s="65"/>
      <c r="J34" s="65"/>
      <c r="K34" s="65"/>
      <c r="L34" s="65"/>
      <c r="M34" s="65"/>
      <c r="O34" s="186" t="s">
        <v>87</v>
      </c>
      <c r="P34" s="1"/>
      <c r="Q34" s="154" t="s">
        <v>88</v>
      </c>
      <c r="Y34" s="180"/>
      <c r="Z34" s="178"/>
    </row>
    <row r="35" spans="1:27" ht="20.100000000000001" customHeight="1" x14ac:dyDescent="0.15">
      <c r="A35" s="156"/>
      <c r="B35" s="156"/>
      <c r="C35" s="182"/>
      <c r="D35" s="179"/>
      <c r="E35" s="179"/>
      <c r="F35" s="179"/>
      <c r="G35" s="179"/>
      <c r="H35" s="179"/>
      <c r="I35" s="176"/>
      <c r="J35" s="181" t="s">
        <v>89</v>
      </c>
      <c r="K35" s="180"/>
      <c r="L35" s="180"/>
      <c r="M35" s="180"/>
      <c r="N35" s="180"/>
      <c r="O35" s="180"/>
      <c r="P35" s="180"/>
      <c r="Q35" s="180"/>
      <c r="R35" s="180"/>
      <c r="S35" s="180"/>
      <c r="T35" s="180"/>
      <c r="U35" s="180"/>
      <c r="V35" s="180"/>
      <c r="W35" s="180"/>
      <c r="X35" s="180"/>
      <c r="Y35" s="180"/>
      <c r="Z35" s="178"/>
    </row>
    <row r="36" spans="1:27" ht="20.100000000000001" customHeight="1" x14ac:dyDescent="0.15">
      <c r="A36" s="156">
        <f>IFERROR(IF(AND(TRIM($I36)&lt;&gt;"", NOT(AND(ISNUMBER(VALUE(SUBSTITUTE($I36,"-",""))), IFERROR(SEARCH("-",$I36),0)&gt;0))),1001,0),3)</f>
        <v>0</v>
      </c>
      <c r="B36" s="156"/>
      <c r="C36" s="173"/>
      <c r="D36" s="174">
        <v>9</v>
      </c>
      <c r="E36" s="154" t="s">
        <v>90</v>
      </c>
      <c r="I36" s="65"/>
      <c r="J36" s="65"/>
      <c r="K36" s="65"/>
      <c r="L36" s="65"/>
      <c r="M36" s="65"/>
      <c r="N36" s="180"/>
      <c r="O36" s="180"/>
      <c r="P36" s="180"/>
      <c r="Q36" s="180"/>
      <c r="R36" s="180"/>
      <c r="S36" s="180"/>
      <c r="T36" s="180"/>
      <c r="U36" s="180"/>
      <c r="V36" s="180"/>
      <c r="W36" s="180"/>
      <c r="X36" s="180"/>
      <c r="Y36" s="180"/>
      <c r="Z36" s="178"/>
    </row>
    <row r="37" spans="1:27" ht="20.100000000000001" customHeight="1" x14ac:dyDescent="0.15">
      <c r="A37" s="156"/>
      <c r="B37" s="156"/>
      <c r="C37" s="182"/>
      <c r="D37" s="179"/>
      <c r="E37" s="179"/>
      <c r="F37" s="179"/>
      <c r="G37" s="179"/>
      <c r="H37" s="179"/>
      <c r="I37" s="176"/>
      <c r="J37" s="181" t="s">
        <v>89</v>
      </c>
      <c r="K37" s="180"/>
      <c r="L37" s="180"/>
      <c r="M37" s="180"/>
      <c r="N37" s="180"/>
      <c r="O37" s="180"/>
      <c r="P37" s="180"/>
      <c r="Q37" s="180"/>
      <c r="R37" s="180"/>
      <c r="S37" s="180"/>
      <c r="T37" s="180"/>
      <c r="U37" s="180"/>
      <c r="V37" s="180"/>
      <c r="W37" s="180"/>
      <c r="X37" s="180"/>
      <c r="Y37" s="180"/>
      <c r="Z37" s="178"/>
    </row>
    <row r="38" spans="1:27" ht="20.100000000000001" customHeight="1" x14ac:dyDescent="0.15">
      <c r="A38" s="156">
        <f>IFERROR(IF(AND(TRIM($I38)&lt;&gt;"", NOT(IFERROR(SEARCH("@",$I38),0)&gt;0)),1001,0),3)</f>
        <v>0</v>
      </c>
      <c r="B38" s="156"/>
      <c r="C38" s="182"/>
      <c r="D38" s="174">
        <v>10</v>
      </c>
      <c r="E38" s="154" t="s">
        <v>91</v>
      </c>
      <c r="I38" s="65"/>
      <c r="J38" s="65"/>
      <c r="K38" s="65"/>
      <c r="L38" s="65"/>
      <c r="M38" s="65"/>
      <c r="N38" s="65"/>
      <c r="O38" s="65"/>
      <c r="P38" s="65"/>
      <c r="Q38" s="140"/>
      <c r="R38" s="65"/>
      <c r="S38" s="65"/>
      <c r="T38" s="65"/>
      <c r="U38" s="65"/>
      <c r="V38" s="65"/>
      <c r="W38" s="65"/>
      <c r="X38" s="65"/>
      <c r="Y38" s="65"/>
      <c r="Z38" s="178"/>
    </row>
    <row r="39" spans="1:27" ht="20.100000000000001" customHeight="1" x14ac:dyDescent="0.15">
      <c r="A39" s="156"/>
      <c r="B39" s="156"/>
      <c r="C39" s="182"/>
      <c r="D39" s="174"/>
      <c r="I39" s="176"/>
      <c r="J39" s="187" t="s">
        <v>149</v>
      </c>
      <c r="K39" s="188"/>
      <c r="L39" s="181"/>
      <c r="M39" s="181"/>
      <c r="N39" s="181"/>
      <c r="O39" s="181"/>
      <c r="P39" s="181"/>
      <c r="Q39" s="189"/>
      <c r="R39" s="181"/>
      <c r="S39" s="181"/>
      <c r="T39" s="181"/>
      <c r="U39" s="181"/>
      <c r="V39" s="181"/>
      <c r="W39" s="181"/>
      <c r="X39" s="181"/>
      <c r="Y39" s="181"/>
      <c r="Z39" s="179"/>
      <c r="AA39" s="190"/>
    </row>
    <row r="40" spans="1:27" ht="20.100000000000001" customHeight="1" x14ac:dyDescent="0.15">
      <c r="A40" s="156">
        <f>IFERROR(IF(AND($I40&lt;&gt;"一致する", $I40&lt;&gt;"一致しない"),1001,0),3)</f>
        <v>0</v>
      </c>
      <c r="B40" s="156"/>
      <c r="C40" s="173"/>
      <c r="D40" s="174">
        <v>11</v>
      </c>
      <c r="E40" s="154" t="s">
        <v>92</v>
      </c>
      <c r="I40" s="65" t="s">
        <v>93</v>
      </c>
      <c r="J40" s="65"/>
      <c r="K40" s="65"/>
      <c r="L40" s="65"/>
      <c r="M40" s="65"/>
      <c r="N40" s="179"/>
      <c r="O40" s="179"/>
      <c r="P40" s="179"/>
      <c r="Q40" s="179"/>
      <c r="R40" s="179"/>
      <c r="S40" s="179"/>
      <c r="T40" s="179"/>
      <c r="U40" s="179"/>
      <c r="V40" s="179"/>
      <c r="W40" s="179"/>
      <c r="X40" s="179"/>
      <c r="Y40" s="179"/>
      <c r="Z40" s="178"/>
      <c r="AA40" s="179"/>
    </row>
    <row r="41" spans="1:27" ht="20.100000000000001" customHeight="1" x14ac:dyDescent="0.15">
      <c r="A41" s="156"/>
      <c r="B41" s="156"/>
      <c r="C41" s="182"/>
      <c r="D41" s="179"/>
      <c r="E41" s="179"/>
      <c r="F41" s="179"/>
      <c r="G41" s="179"/>
      <c r="H41" s="179"/>
      <c r="I41" s="185"/>
      <c r="J41" s="191" t="s">
        <v>134</v>
      </c>
      <c r="K41" s="181"/>
      <c r="L41" s="181"/>
      <c r="M41" s="181"/>
      <c r="N41" s="181"/>
      <c r="O41" s="181"/>
      <c r="P41" s="181"/>
      <c r="Q41" s="181"/>
      <c r="R41" s="181"/>
      <c r="S41" s="181"/>
      <c r="T41" s="181"/>
      <c r="U41" s="181"/>
      <c r="V41" s="181"/>
      <c r="W41" s="181"/>
      <c r="X41" s="181"/>
      <c r="Y41" s="181"/>
      <c r="Z41" s="192"/>
      <c r="AA41" s="179"/>
    </row>
    <row r="42" spans="1:27" ht="20.100000000000001" customHeight="1" x14ac:dyDescent="0.15">
      <c r="A42" s="156"/>
      <c r="B42" s="156"/>
      <c r="C42" s="193"/>
      <c r="D42" s="194"/>
      <c r="E42" s="194"/>
      <c r="F42" s="194"/>
      <c r="G42" s="194"/>
      <c r="H42" s="194"/>
      <c r="I42" s="195"/>
      <c r="J42" s="195"/>
      <c r="K42" s="196"/>
      <c r="L42" s="195"/>
      <c r="M42" s="195"/>
      <c r="N42" s="195"/>
      <c r="O42" s="195"/>
      <c r="P42" s="195"/>
      <c r="Q42" s="195"/>
      <c r="R42" s="195"/>
      <c r="S42" s="195"/>
      <c r="T42" s="195"/>
      <c r="U42" s="195"/>
      <c r="V42" s="195"/>
      <c r="W42" s="195"/>
      <c r="X42" s="195"/>
      <c r="Y42" s="195"/>
      <c r="Z42" s="197"/>
    </row>
    <row r="43" spans="1:27" ht="15" customHeight="1" x14ac:dyDescent="0.15">
      <c r="A43" s="156"/>
      <c r="B43" s="156"/>
      <c r="C43" s="179"/>
      <c r="D43" s="179"/>
      <c r="E43" s="179"/>
      <c r="F43" s="179"/>
      <c r="G43" s="179"/>
      <c r="H43" s="179"/>
      <c r="I43" s="198"/>
      <c r="J43" s="199"/>
      <c r="K43" s="199"/>
      <c r="L43" s="199"/>
      <c r="M43" s="199"/>
      <c r="N43" s="199"/>
      <c r="O43" s="199"/>
      <c r="P43" s="199"/>
      <c r="Q43" s="199"/>
      <c r="R43" s="199"/>
      <c r="S43" s="199"/>
      <c r="T43" s="199"/>
      <c r="U43" s="199"/>
      <c r="V43" s="199"/>
      <c r="W43" s="199"/>
      <c r="X43" s="199"/>
      <c r="Y43" s="199"/>
      <c r="Z43" s="179"/>
    </row>
    <row r="44" spans="1:27" ht="15.75" hidden="1" customHeight="1" x14ac:dyDescent="0.15">
      <c r="A44" s="156"/>
      <c r="B44" s="156"/>
      <c r="C44" s="179"/>
      <c r="D44" s="179"/>
      <c r="E44" s="179"/>
      <c r="F44" s="179"/>
      <c r="G44" s="179"/>
      <c r="H44" s="179"/>
      <c r="I44" s="199"/>
      <c r="J44" s="179"/>
      <c r="K44" s="179"/>
      <c r="L44" s="179"/>
      <c r="M44" s="179"/>
      <c r="N44" s="179"/>
      <c r="O44" s="179"/>
      <c r="P44" s="179"/>
      <c r="Q44" s="179"/>
      <c r="R44" s="179"/>
      <c r="S44" s="179"/>
      <c r="T44" s="179"/>
      <c r="U44" s="179"/>
      <c r="V44" s="179"/>
      <c r="W44" s="179"/>
      <c r="X44" s="179"/>
      <c r="Y44" s="179"/>
      <c r="Z44" s="179"/>
    </row>
    <row r="45" spans="1:27" ht="15.75" hidden="1" customHeight="1" x14ac:dyDescent="0.15">
      <c r="A45" s="156"/>
      <c r="B45" s="156"/>
      <c r="C45" s="179"/>
      <c r="D45" s="179"/>
      <c r="E45" s="179"/>
      <c r="F45" s="179"/>
      <c r="G45" s="179"/>
      <c r="H45" s="179"/>
      <c r="I45" s="199"/>
      <c r="J45" s="179"/>
      <c r="K45" s="179"/>
      <c r="L45" s="179"/>
      <c r="M45" s="179"/>
      <c r="N45" s="179"/>
      <c r="O45" s="179"/>
      <c r="P45" s="179"/>
      <c r="Q45" s="179"/>
      <c r="R45" s="179"/>
      <c r="S45" s="179"/>
      <c r="T45" s="179"/>
      <c r="U45" s="179"/>
      <c r="V45" s="179"/>
      <c r="W45" s="179"/>
      <c r="X45" s="179"/>
      <c r="Y45" s="179"/>
      <c r="Z45" s="179"/>
    </row>
    <row r="46" spans="1:27" ht="15.75" hidden="1" customHeight="1" x14ac:dyDescent="0.15">
      <c r="A46" s="156"/>
      <c r="B46" s="156"/>
      <c r="C46" s="179"/>
      <c r="D46" s="179"/>
      <c r="E46" s="179"/>
      <c r="F46" s="179"/>
      <c r="G46" s="179"/>
      <c r="H46" s="179"/>
      <c r="I46" s="199"/>
      <c r="J46" s="179"/>
      <c r="K46" s="179"/>
      <c r="L46" s="179"/>
      <c r="M46" s="179"/>
      <c r="N46" s="179"/>
      <c r="O46" s="179"/>
      <c r="P46" s="179"/>
      <c r="Q46" s="179"/>
      <c r="R46" s="179"/>
      <c r="S46" s="179"/>
      <c r="T46" s="179"/>
      <c r="U46" s="179"/>
      <c r="V46" s="179"/>
      <c r="W46" s="179"/>
      <c r="X46" s="179"/>
      <c r="Y46" s="179"/>
      <c r="Z46" s="179"/>
    </row>
    <row r="47" spans="1:27" ht="15.75" hidden="1" customHeight="1" x14ac:dyDescent="0.15">
      <c r="A47" s="156"/>
      <c r="B47" s="156"/>
      <c r="C47" s="179"/>
      <c r="D47" s="179"/>
      <c r="E47" s="179"/>
      <c r="F47" s="179"/>
      <c r="G47" s="179"/>
      <c r="H47" s="179"/>
      <c r="I47" s="199"/>
      <c r="J47" s="179"/>
      <c r="K47" s="179"/>
      <c r="L47" s="179"/>
      <c r="M47" s="179"/>
      <c r="N47" s="179"/>
      <c r="O47" s="179"/>
      <c r="P47" s="179"/>
      <c r="Q47" s="179"/>
      <c r="R47" s="179"/>
      <c r="S47" s="179"/>
      <c r="T47" s="179"/>
      <c r="U47" s="179"/>
      <c r="V47" s="179"/>
      <c r="W47" s="179"/>
      <c r="X47" s="179"/>
      <c r="Y47" s="179"/>
      <c r="Z47" s="179"/>
    </row>
    <row r="48" spans="1:27" ht="15.75" hidden="1" customHeight="1" x14ac:dyDescent="0.15">
      <c r="A48" s="156"/>
      <c r="B48" s="156"/>
      <c r="C48" s="179"/>
      <c r="D48" s="179"/>
      <c r="E48" s="179"/>
      <c r="F48" s="179"/>
      <c r="G48" s="179"/>
      <c r="H48" s="179"/>
      <c r="I48" s="199"/>
      <c r="J48" s="179"/>
      <c r="K48" s="179"/>
      <c r="L48" s="179"/>
      <c r="M48" s="179"/>
      <c r="N48" s="179"/>
      <c r="O48" s="179"/>
      <c r="P48" s="179"/>
      <c r="Q48" s="179"/>
      <c r="R48" s="179"/>
      <c r="S48" s="179"/>
      <c r="T48" s="179"/>
      <c r="U48" s="179"/>
      <c r="V48" s="179"/>
      <c r="W48" s="179"/>
      <c r="X48" s="179"/>
      <c r="Y48" s="179"/>
      <c r="Z48" s="179"/>
    </row>
    <row r="49" spans="1:26" ht="15.75" hidden="1" customHeight="1" x14ac:dyDescent="0.15">
      <c r="A49" s="156"/>
      <c r="B49" s="156"/>
      <c r="C49" s="179"/>
      <c r="D49" s="179"/>
      <c r="E49" s="179"/>
      <c r="F49" s="179"/>
      <c r="G49" s="179"/>
      <c r="H49" s="179"/>
      <c r="I49" s="199"/>
      <c r="J49" s="179"/>
      <c r="K49" s="179"/>
      <c r="L49" s="179"/>
      <c r="M49" s="179"/>
      <c r="N49" s="179"/>
      <c r="O49" s="179"/>
      <c r="P49" s="179"/>
      <c r="Q49" s="179"/>
      <c r="R49" s="179"/>
      <c r="S49" s="179"/>
      <c r="T49" s="179"/>
      <c r="U49" s="179"/>
      <c r="V49" s="179"/>
      <c r="W49" s="179"/>
      <c r="X49" s="179"/>
      <c r="Y49" s="179"/>
      <c r="Z49" s="179"/>
    </row>
    <row r="50" spans="1:26" ht="15.75" hidden="1" customHeight="1" x14ac:dyDescent="0.15">
      <c r="A50" s="156"/>
      <c r="B50" s="156"/>
      <c r="C50" s="179"/>
      <c r="D50" s="179"/>
      <c r="E50" s="179"/>
      <c r="F50" s="179"/>
      <c r="G50" s="179"/>
      <c r="H50" s="179"/>
      <c r="I50" s="199"/>
      <c r="J50" s="179"/>
      <c r="K50" s="179"/>
      <c r="L50" s="179"/>
      <c r="M50" s="179"/>
      <c r="N50" s="179"/>
      <c r="O50" s="179"/>
      <c r="P50" s="179"/>
      <c r="Q50" s="179"/>
      <c r="R50" s="179"/>
      <c r="S50" s="179"/>
      <c r="T50" s="179"/>
      <c r="U50" s="179"/>
      <c r="V50" s="179"/>
      <c r="W50" s="179"/>
      <c r="X50" s="179"/>
      <c r="Y50" s="179"/>
      <c r="Z50" s="179"/>
    </row>
    <row r="51" spans="1:26" ht="15.75" hidden="1" customHeight="1" x14ac:dyDescent="0.15">
      <c r="A51" s="156"/>
      <c r="B51" s="156"/>
      <c r="C51" s="179"/>
      <c r="D51" s="179"/>
      <c r="E51" s="179"/>
      <c r="F51" s="179"/>
      <c r="G51" s="179"/>
      <c r="H51" s="179"/>
      <c r="I51" s="199"/>
      <c r="J51" s="179"/>
      <c r="K51" s="179"/>
      <c r="L51" s="179"/>
      <c r="M51" s="179"/>
      <c r="N51" s="179"/>
      <c r="O51" s="179"/>
      <c r="P51" s="179"/>
      <c r="Q51" s="179"/>
      <c r="R51" s="179"/>
      <c r="S51" s="179"/>
      <c r="T51" s="179"/>
      <c r="U51" s="179"/>
      <c r="V51" s="179"/>
      <c r="W51" s="179"/>
      <c r="X51" s="179"/>
      <c r="Y51" s="179"/>
      <c r="Z51" s="179"/>
    </row>
    <row r="52" spans="1:26" ht="15.75" hidden="1" customHeight="1" x14ac:dyDescent="0.15">
      <c r="A52" s="156"/>
      <c r="B52" s="156"/>
      <c r="C52" s="179"/>
      <c r="D52" s="179"/>
      <c r="E52" s="179"/>
      <c r="F52" s="179"/>
      <c r="G52" s="179"/>
      <c r="H52" s="179"/>
      <c r="I52" s="199"/>
      <c r="J52" s="179"/>
      <c r="K52" s="179"/>
      <c r="L52" s="179"/>
      <c r="M52" s="179"/>
      <c r="N52" s="179"/>
      <c r="O52" s="179"/>
      <c r="P52" s="179"/>
      <c r="Q52" s="179"/>
      <c r="R52" s="179"/>
      <c r="S52" s="179"/>
      <c r="T52" s="179"/>
      <c r="U52" s="179"/>
      <c r="V52" s="179"/>
      <c r="W52" s="179"/>
      <c r="X52" s="179"/>
      <c r="Y52" s="179"/>
      <c r="Z52" s="179"/>
    </row>
    <row r="53" spans="1:26" ht="15.75" hidden="1" customHeight="1" x14ac:dyDescent="0.15">
      <c r="A53" s="156"/>
      <c r="B53" s="156"/>
      <c r="C53" s="179"/>
      <c r="D53" s="179"/>
      <c r="E53" s="179"/>
      <c r="F53" s="179"/>
      <c r="G53" s="179"/>
      <c r="H53" s="179"/>
      <c r="I53" s="199"/>
      <c r="J53" s="179"/>
      <c r="K53" s="179"/>
      <c r="L53" s="179"/>
      <c r="M53" s="179"/>
      <c r="N53" s="179"/>
      <c r="O53" s="179"/>
      <c r="P53" s="179"/>
      <c r="Q53" s="179"/>
      <c r="R53" s="179"/>
      <c r="S53" s="179"/>
      <c r="T53" s="179"/>
      <c r="U53" s="179"/>
      <c r="V53" s="179"/>
      <c r="W53" s="179"/>
      <c r="X53" s="179"/>
      <c r="Y53" s="179"/>
      <c r="Z53" s="179"/>
    </row>
    <row r="54" spans="1:26" ht="15.75" hidden="1" customHeight="1" x14ac:dyDescent="0.15">
      <c r="A54" s="156"/>
      <c r="B54" s="156"/>
      <c r="C54" s="179"/>
      <c r="D54" s="179"/>
      <c r="E54" s="179"/>
      <c r="F54" s="179"/>
      <c r="G54" s="179"/>
      <c r="H54" s="179"/>
      <c r="I54" s="199"/>
      <c r="J54" s="179"/>
      <c r="K54" s="179"/>
      <c r="L54" s="179"/>
      <c r="M54" s="179"/>
      <c r="N54" s="179"/>
      <c r="O54" s="179"/>
      <c r="P54" s="179"/>
      <c r="Q54" s="179"/>
      <c r="R54" s="179"/>
      <c r="S54" s="179"/>
      <c r="T54" s="179"/>
      <c r="U54" s="179"/>
      <c r="V54" s="179"/>
      <c r="W54" s="179"/>
      <c r="X54" s="179"/>
      <c r="Y54" s="179"/>
      <c r="Z54" s="179"/>
    </row>
    <row r="55" spans="1:26" ht="15.75" hidden="1" customHeight="1" x14ac:dyDescent="0.15">
      <c r="A55" s="156"/>
      <c r="B55" s="156"/>
      <c r="C55" s="179"/>
      <c r="D55" s="179"/>
      <c r="E55" s="179"/>
      <c r="F55" s="179"/>
      <c r="G55" s="179"/>
      <c r="H55" s="179"/>
      <c r="I55" s="199"/>
      <c r="J55" s="179"/>
      <c r="K55" s="179"/>
      <c r="L55" s="179"/>
      <c r="M55" s="179"/>
      <c r="N55" s="179"/>
      <c r="O55" s="179"/>
      <c r="P55" s="179"/>
      <c r="Q55" s="179"/>
      <c r="R55" s="179"/>
      <c r="S55" s="179"/>
      <c r="T55" s="179"/>
      <c r="U55" s="179"/>
      <c r="V55" s="179"/>
      <c r="W55" s="179"/>
      <c r="X55" s="179"/>
      <c r="Y55" s="179"/>
      <c r="Z55" s="179"/>
    </row>
    <row r="56" spans="1:26" ht="15.75" hidden="1" customHeight="1" x14ac:dyDescent="0.15">
      <c r="A56" s="156"/>
      <c r="B56" s="156"/>
      <c r="C56" s="179"/>
      <c r="D56" s="179"/>
      <c r="E56" s="179"/>
      <c r="F56" s="179"/>
      <c r="G56" s="179"/>
      <c r="H56" s="179"/>
      <c r="I56" s="199"/>
      <c r="J56" s="179"/>
      <c r="K56" s="179"/>
      <c r="L56" s="179"/>
      <c r="M56" s="179"/>
      <c r="N56" s="179"/>
      <c r="O56" s="179"/>
      <c r="P56" s="179"/>
      <c r="Q56" s="179"/>
      <c r="R56" s="179"/>
      <c r="S56" s="179"/>
      <c r="T56" s="179"/>
      <c r="U56" s="179"/>
      <c r="V56" s="179"/>
      <c r="W56" s="179"/>
      <c r="X56" s="179"/>
      <c r="Y56" s="179"/>
      <c r="Z56" s="179"/>
    </row>
    <row r="57" spans="1:26" ht="15.75" hidden="1" customHeight="1" x14ac:dyDescent="0.15">
      <c r="A57" s="156"/>
      <c r="B57" s="156"/>
      <c r="C57" s="179"/>
      <c r="D57" s="179"/>
      <c r="E57" s="179"/>
      <c r="F57" s="179"/>
      <c r="G57" s="179"/>
      <c r="H57" s="179"/>
      <c r="I57" s="199"/>
      <c r="J57" s="179"/>
      <c r="K57" s="179"/>
      <c r="L57" s="179"/>
      <c r="M57" s="179"/>
      <c r="N57" s="179"/>
      <c r="O57" s="179"/>
      <c r="P57" s="179"/>
      <c r="Q57" s="179"/>
      <c r="R57" s="179"/>
      <c r="S57" s="179"/>
      <c r="T57" s="179"/>
      <c r="U57" s="179"/>
      <c r="V57" s="179"/>
      <c r="W57" s="179"/>
      <c r="X57" s="179"/>
      <c r="Y57" s="179"/>
      <c r="Z57" s="179"/>
    </row>
    <row r="58" spans="1:26" ht="15.75" hidden="1" customHeight="1" x14ac:dyDescent="0.15">
      <c r="A58" s="156"/>
      <c r="B58" s="156"/>
      <c r="C58" s="179"/>
      <c r="D58" s="179"/>
      <c r="E58" s="179"/>
      <c r="F58" s="179"/>
      <c r="G58" s="179"/>
      <c r="H58" s="179"/>
      <c r="I58" s="199"/>
      <c r="J58" s="179"/>
      <c r="K58" s="179"/>
      <c r="L58" s="179"/>
      <c r="M58" s="179"/>
      <c r="N58" s="179"/>
      <c r="O58" s="179"/>
      <c r="P58" s="179"/>
      <c r="Q58" s="179"/>
      <c r="R58" s="179"/>
      <c r="S58" s="179"/>
      <c r="T58" s="179"/>
      <c r="U58" s="179"/>
      <c r="V58" s="179"/>
      <c r="W58" s="179"/>
      <c r="X58" s="179"/>
      <c r="Y58" s="179"/>
      <c r="Z58" s="179"/>
    </row>
    <row r="59" spans="1:26" ht="15" customHeight="1" x14ac:dyDescent="0.15">
      <c r="A59" s="156"/>
      <c r="B59" s="156"/>
      <c r="C59" s="179"/>
      <c r="D59" s="179"/>
      <c r="E59" s="179"/>
      <c r="F59" s="179"/>
      <c r="G59" s="179"/>
      <c r="H59" s="179"/>
      <c r="I59" s="199"/>
      <c r="J59" s="179"/>
      <c r="K59" s="179"/>
      <c r="L59" s="179"/>
      <c r="M59" s="179"/>
      <c r="N59" s="179"/>
      <c r="O59" s="179"/>
      <c r="P59" s="179"/>
      <c r="Q59" s="179"/>
      <c r="R59" s="179"/>
      <c r="S59" s="179"/>
      <c r="T59" s="179"/>
      <c r="U59" s="179"/>
      <c r="V59" s="179"/>
      <c r="W59" s="179"/>
      <c r="X59" s="179"/>
      <c r="Y59" s="179"/>
      <c r="Z59" s="179"/>
    </row>
    <row r="60" spans="1:26" ht="20.100000000000001" customHeight="1" x14ac:dyDescent="0.15">
      <c r="A60" s="156"/>
      <c r="B60" s="156"/>
      <c r="C60" s="166" t="s">
        <v>94</v>
      </c>
      <c r="D60" s="167"/>
      <c r="E60" s="167"/>
      <c r="F60" s="167"/>
      <c r="G60" s="167"/>
      <c r="H60" s="168"/>
      <c r="I60" s="200"/>
    </row>
    <row r="61" spans="1:26" ht="15" customHeight="1" x14ac:dyDescent="0.15">
      <c r="A61" s="156"/>
      <c r="B61" s="156"/>
      <c r="C61" s="169"/>
      <c r="D61" s="170"/>
      <c r="E61" s="170"/>
      <c r="F61" s="170"/>
      <c r="G61" s="170"/>
      <c r="H61" s="170"/>
      <c r="I61" s="171"/>
      <c r="J61" s="171"/>
      <c r="K61" s="171"/>
      <c r="L61" s="171"/>
      <c r="M61" s="171"/>
      <c r="N61" s="171"/>
      <c r="O61" s="171"/>
      <c r="P61" s="171"/>
      <c r="Q61" s="171"/>
      <c r="R61" s="171"/>
      <c r="S61" s="171"/>
      <c r="T61" s="171"/>
      <c r="U61" s="171"/>
      <c r="V61" s="171"/>
      <c r="W61" s="171"/>
      <c r="X61" s="171"/>
      <c r="Y61" s="171"/>
      <c r="Z61" s="172"/>
    </row>
    <row r="62" spans="1:26" ht="20.100000000000001" customHeight="1" x14ac:dyDescent="0.15">
      <c r="A62" s="156"/>
      <c r="B62" s="156"/>
      <c r="C62" s="169"/>
      <c r="D62" s="201" t="s">
        <v>95</v>
      </c>
      <c r="E62" s="201"/>
      <c r="F62" s="201"/>
      <c r="G62" s="201"/>
      <c r="H62" s="201"/>
      <c r="I62" s="201"/>
      <c r="J62" s="201"/>
      <c r="K62" s="201"/>
      <c r="L62" s="201"/>
      <c r="M62" s="201"/>
      <c r="N62" s="201"/>
      <c r="O62" s="201"/>
      <c r="P62" s="201"/>
      <c r="Q62" s="201"/>
      <c r="R62" s="201"/>
      <c r="S62" s="201"/>
      <c r="T62" s="201"/>
      <c r="U62" s="201"/>
      <c r="V62" s="201"/>
      <c r="W62" s="201"/>
      <c r="X62" s="201"/>
      <c r="Y62" s="201"/>
      <c r="Z62" s="178"/>
    </row>
    <row r="63" spans="1:26" ht="20.100000000000001" customHeight="1" x14ac:dyDescent="0.15">
      <c r="A63" s="156">
        <f>IFERROR(IF(AND($I63&lt;&gt;"しない", $I63&lt;&gt;"する"),1001,0),3)</f>
        <v>1001</v>
      </c>
      <c r="B63" s="156"/>
      <c r="C63" s="173"/>
      <c r="D63" s="174">
        <v>1</v>
      </c>
      <c r="E63" s="179" t="s">
        <v>96</v>
      </c>
      <c r="F63" s="179"/>
      <c r="G63" s="179"/>
      <c r="H63" s="179"/>
      <c r="I63" s="65"/>
      <c r="J63" s="65"/>
      <c r="K63" s="65"/>
      <c r="L63" s="65"/>
      <c r="M63" s="65"/>
      <c r="N63" s="179"/>
      <c r="O63" s="179"/>
      <c r="P63" s="179"/>
      <c r="Q63" s="179"/>
      <c r="R63" s="179"/>
      <c r="S63" s="179"/>
      <c r="T63" s="179"/>
      <c r="U63" s="179"/>
      <c r="V63" s="179"/>
      <c r="W63" s="179"/>
      <c r="X63" s="179"/>
      <c r="Y63" s="179"/>
      <c r="Z63" s="178"/>
    </row>
    <row r="64" spans="1:26" ht="20.100000000000001" customHeight="1" x14ac:dyDescent="0.15">
      <c r="A64" s="156"/>
      <c r="B64" s="156"/>
      <c r="C64" s="173"/>
      <c r="D64" s="179"/>
      <c r="E64" s="179"/>
      <c r="F64" s="179"/>
      <c r="G64" s="179"/>
      <c r="H64" s="179"/>
      <c r="I64" s="185"/>
      <c r="J64" s="181" t="s">
        <v>43</v>
      </c>
      <c r="K64" s="180"/>
      <c r="L64" s="180"/>
      <c r="M64" s="180"/>
      <c r="N64" s="180"/>
      <c r="O64" s="180"/>
      <c r="P64" s="180"/>
      <c r="Q64" s="180"/>
      <c r="R64" s="180"/>
      <c r="S64" s="180"/>
      <c r="T64" s="180"/>
      <c r="U64" s="180"/>
      <c r="V64" s="180"/>
      <c r="W64" s="180"/>
      <c r="X64" s="180"/>
      <c r="Y64" s="180"/>
      <c r="Z64" s="178"/>
    </row>
    <row r="65" spans="1:26" ht="20.100000000000001" hidden="1" customHeight="1" x14ac:dyDescent="0.15">
      <c r="A65" s="156"/>
      <c r="B65" s="156"/>
      <c r="C65" s="173"/>
      <c r="D65" s="179"/>
      <c r="E65" s="179"/>
      <c r="F65" s="179"/>
      <c r="G65" s="179"/>
      <c r="H65" s="179"/>
      <c r="I65" s="185"/>
      <c r="J65" s="180"/>
      <c r="K65" s="180"/>
      <c r="L65" s="180"/>
      <c r="M65" s="180"/>
      <c r="N65" s="180"/>
      <c r="O65" s="180"/>
      <c r="P65" s="180"/>
      <c r="Q65" s="180"/>
      <c r="R65" s="180"/>
      <c r="S65" s="180"/>
      <c r="T65" s="180"/>
      <c r="U65" s="180"/>
      <c r="V65" s="180"/>
      <c r="W65" s="180"/>
      <c r="X65" s="180"/>
      <c r="Y65" s="180"/>
      <c r="Z65" s="178"/>
    </row>
    <row r="66" spans="1:26" ht="20.100000000000001" hidden="1" customHeight="1" x14ac:dyDescent="0.15">
      <c r="A66" s="156"/>
      <c r="B66" s="156"/>
      <c r="C66" s="173"/>
      <c r="D66" s="179"/>
      <c r="E66" s="179"/>
      <c r="F66" s="179"/>
      <c r="G66" s="179"/>
      <c r="H66" s="179"/>
      <c r="I66" s="185"/>
      <c r="J66" s="180"/>
      <c r="K66" s="180"/>
      <c r="L66" s="180"/>
      <c r="M66" s="180"/>
      <c r="N66" s="180"/>
      <c r="O66" s="180"/>
      <c r="P66" s="180"/>
      <c r="Q66" s="180"/>
      <c r="R66" s="180"/>
      <c r="S66" s="180"/>
      <c r="T66" s="180"/>
      <c r="U66" s="180"/>
      <c r="V66" s="180"/>
      <c r="W66" s="180"/>
      <c r="X66" s="180"/>
      <c r="Y66" s="180"/>
      <c r="Z66" s="178"/>
    </row>
    <row r="67" spans="1:26" ht="20.100000000000001" hidden="1" customHeight="1" x14ac:dyDescent="0.15">
      <c r="A67" s="156"/>
      <c r="B67" s="156"/>
      <c r="C67" s="173"/>
      <c r="D67" s="179"/>
      <c r="E67" s="179"/>
      <c r="F67" s="179"/>
      <c r="G67" s="179"/>
      <c r="H67" s="179"/>
      <c r="I67" s="185"/>
      <c r="J67" s="180"/>
      <c r="K67" s="180"/>
      <c r="L67" s="180"/>
      <c r="M67" s="180"/>
      <c r="N67" s="180"/>
      <c r="O67" s="180"/>
      <c r="P67" s="180"/>
      <c r="Q67" s="180"/>
      <c r="R67" s="180"/>
      <c r="S67" s="180"/>
      <c r="T67" s="180"/>
      <c r="U67" s="180"/>
      <c r="V67" s="180"/>
      <c r="W67" s="180"/>
      <c r="X67" s="180"/>
      <c r="Y67" s="180"/>
      <c r="Z67" s="178"/>
    </row>
    <row r="68" spans="1:26" ht="20.100000000000001" hidden="1" customHeight="1" x14ac:dyDescent="0.15">
      <c r="A68" s="156"/>
      <c r="B68" s="156"/>
      <c r="C68" s="173"/>
      <c r="D68" s="179"/>
      <c r="E68" s="179"/>
      <c r="F68" s="179"/>
      <c r="G68" s="179"/>
      <c r="H68" s="179"/>
      <c r="I68" s="185"/>
      <c r="J68" s="180"/>
      <c r="K68" s="180"/>
      <c r="L68" s="180"/>
      <c r="M68" s="180"/>
      <c r="N68" s="180"/>
      <c r="O68" s="180"/>
      <c r="P68" s="180"/>
      <c r="Q68" s="180"/>
      <c r="R68" s="180"/>
      <c r="S68" s="180"/>
      <c r="T68" s="180"/>
      <c r="U68" s="180"/>
      <c r="V68" s="180"/>
      <c r="W68" s="180"/>
      <c r="X68" s="180"/>
      <c r="Y68" s="180"/>
      <c r="Z68" s="178"/>
    </row>
    <row r="69" spans="1:26" ht="20.100000000000001" customHeight="1" x14ac:dyDescent="0.15">
      <c r="A69" s="156">
        <f>IFERROR(IF(OR(AND($I63="する",TRIM($I69)=""),AND($I63="しない",NOT(ISBLANK($I69)))),1001,0),3)</f>
        <v>0</v>
      </c>
      <c r="B69" s="156"/>
      <c r="C69" s="173"/>
      <c r="D69" s="174">
        <v>2</v>
      </c>
      <c r="E69" s="154" t="s">
        <v>78</v>
      </c>
      <c r="I69" s="141"/>
      <c r="J69" s="142"/>
      <c r="K69" s="142"/>
      <c r="L69" s="142"/>
      <c r="M69" s="142"/>
      <c r="N69" s="179"/>
      <c r="O69" s="179"/>
      <c r="P69" s="179"/>
      <c r="Q69" s="179"/>
      <c r="R69" s="179"/>
      <c r="S69" s="179"/>
      <c r="T69" s="179"/>
      <c r="U69" s="179"/>
      <c r="V69" s="179"/>
      <c r="W69" s="179"/>
      <c r="X69" s="179"/>
      <c r="Y69" s="179"/>
      <c r="Z69" s="178"/>
    </row>
    <row r="70" spans="1:26" ht="20.100000000000001" customHeight="1" x14ac:dyDescent="0.15">
      <c r="A70" s="156"/>
      <c r="B70" s="156"/>
      <c r="C70" s="173"/>
      <c r="D70" s="174"/>
      <c r="E70" s="179"/>
      <c r="F70" s="179"/>
      <c r="G70" s="179"/>
      <c r="H70" s="179"/>
      <c r="I70" s="176"/>
      <c r="J70" s="181" t="s">
        <v>151</v>
      </c>
      <c r="K70" s="180"/>
      <c r="L70" s="180"/>
      <c r="M70" s="180"/>
      <c r="N70" s="180"/>
      <c r="O70" s="180"/>
      <c r="P70" s="180"/>
      <c r="Q70" s="180"/>
      <c r="R70" s="180"/>
      <c r="S70" s="180"/>
      <c r="T70" s="180"/>
      <c r="U70" s="180"/>
      <c r="V70" s="180"/>
      <c r="W70" s="180"/>
      <c r="X70" s="180"/>
      <c r="Y70" s="180"/>
      <c r="Z70" s="178"/>
    </row>
    <row r="71" spans="1:26" ht="20.100000000000001" customHeight="1" x14ac:dyDescent="0.15">
      <c r="A71" s="156">
        <f>IFERROR(IF(OR(AND($I63="する",AND($I71&lt;&gt;"", OR(ISERROR(FIND("@"&amp;LEFT($I71,3)&amp;"@", 都道府県3))=FALSE, ISERROR(FIND("@"&amp;LEFT($I71,4)&amp;"@",都道府県4))=FALSE))=FALSE),AND($I63="しない",NOT(ISBLANK($I71)))),1001,0),3)</f>
        <v>0</v>
      </c>
      <c r="B71" s="156"/>
      <c r="C71" s="173"/>
      <c r="D71" s="174">
        <v>3</v>
      </c>
      <c r="E71" s="154" t="s">
        <v>79</v>
      </c>
      <c r="I71" s="143"/>
      <c r="J71" s="143"/>
      <c r="K71" s="143"/>
      <c r="L71" s="143"/>
      <c r="M71" s="143"/>
      <c r="N71" s="143"/>
      <c r="O71" s="143"/>
      <c r="P71" s="143"/>
      <c r="Q71" s="144"/>
      <c r="R71" s="143"/>
      <c r="S71" s="143"/>
      <c r="T71" s="143"/>
      <c r="U71" s="143"/>
      <c r="V71" s="143"/>
      <c r="W71" s="143"/>
      <c r="X71" s="143"/>
      <c r="Y71" s="143"/>
      <c r="Z71" s="178"/>
    </row>
    <row r="72" spans="1:26" ht="20.100000000000001" customHeight="1" x14ac:dyDescent="0.15">
      <c r="A72" s="156"/>
      <c r="B72" s="156"/>
      <c r="C72" s="173"/>
      <c r="D72" s="174"/>
      <c r="E72" s="179"/>
      <c r="F72" s="179"/>
      <c r="G72" s="179"/>
      <c r="H72" s="179"/>
      <c r="I72" s="176"/>
      <c r="J72" s="181" t="s">
        <v>80</v>
      </c>
      <c r="K72" s="180"/>
      <c r="L72" s="180"/>
      <c r="M72" s="180"/>
      <c r="N72" s="180"/>
      <c r="O72" s="180"/>
      <c r="P72" s="180"/>
      <c r="Q72" s="180"/>
      <c r="R72" s="180"/>
      <c r="S72" s="180"/>
      <c r="T72" s="180"/>
      <c r="U72" s="180"/>
      <c r="V72" s="180"/>
      <c r="W72" s="180"/>
      <c r="X72" s="180"/>
      <c r="Y72" s="180"/>
      <c r="Z72" s="178"/>
    </row>
    <row r="73" spans="1:26" ht="20.100000000000001" customHeight="1" x14ac:dyDescent="0.15">
      <c r="A73" s="156">
        <f>IFERROR(IF(OR(AND($I63="する",TRIM($I73)=""),AND($I63="しない",NOT(ISBLANK($I73)))),1001,0),3)</f>
        <v>0</v>
      </c>
      <c r="B73" s="156"/>
      <c r="C73" s="173"/>
      <c r="D73" s="174">
        <v>4</v>
      </c>
      <c r="E73" s="154" t="s">
        <v>109</v>
      </c>
      <c r="I73" s="65"/>
      <c r="J73" s="65"/>
      <c r="K73" s="65"/>
      <c r="L73" s="65"/>
      <c r="M73" s="65"/>
      <c r="N73" s="65"/>
      <c r="O73" s="65"/>
      <c r="P73" s="65"/>
      <c r="Q73" s="66"/>
      <c r="R73" s="65"/>
      <c r="S73" s="65"/>
      <c r="T73" s="65"/>
      <c r="U73" s="65"/>
      <c r="V73" s="65"/>
      <c r="W73" s="65"/>
      <c r="X73" s="65"/>
      <c r="Y73" s="65"/>
      <c r="Z73" s="178"/>
    </row>
    <row r="74" spans="1:26" ht="30" customHeight="1" x14ac:dyDescent="0.15">
      <c r="A74" s="156"/>
      <c r="B74" s="156"/>
      <c r="C74" s="182"/>
      <c r="D74" s="179"/>
      <c r="I74" s="176"/>
      <c r="J74" s="202" t="s">
        <v>157</v>
      </c>
      <c r="K74" s="202"/>
      <c r="L74" s="202"/>
      <c r="M74" s="202"/>
      <c r="N74" s="202"/>
      <c r="O74" s="202"/>
      <c r="P74" s="202"/>
      <c r="Q74" s="202"/>
      <c r="R74" s="202"/>
      <c r="S74" s="202"/>
      <c r="T74" s="202"/>
      <c r="U74" s="202"/>
      <c r="V74" s="202"/>
      <c r="W74" s="202"/>
      <c r="X74" s="202"/>
      <c r="Y74" s="202"/>
      <c r="Z74" s="178"/>
    </row>
    <row r="75" spans="1:26" ht="20.100000000000001" customHeight="1" x14ac:dyDescent="0.15">
      <c r="A75" s="156">
        <f>IFERROR(IF(OR(AND($I63="する",TRIM($I75)=""),AND($I63="しない",NOT(ISBLANK($I75)))),1001,0),3)</f>
        <v>0</v>
      </c>
      <c r="B75" s="156"/>
      <c r="C75" s="173"/>
      <c r="D75" s="174">
        <v>5</v>
      </c>
      <c r="E75" s="154" t="s">
        <v>81</v>
      </c>
      <c r="I75" s="65"/>
      <c r="J75" s="65"/>
      <c r="K75" s="65"/>
      <c r="L75" s="65"/>
      <c r="M75" s="65"/>
      <c r="N75" s="65"/>
      <c r="O75" s="65"/>
      <c r="P75" s="65"/>
      <c r="Q75" s="65"/>
      <c r="R75" s="65"/>
      <c r="S75" s="65"/>
      <c r="T75" s="65"/>
      <c r="U75" s="65"/>
      <c r="V75" s="65"/>
      <c r="W75" s="65"/>
      <c r="X75" s="65"/>
      <c r="Y75" s="65"/>
      <c r="Z75" s="178"/>
    </row>
    <row r="76" spans="1:26" ht="30" customHeight="1" x14ac:dyDescent="0.15">
      <c r="A76" s="156"/>
      <c r="B76" s="156"/>
      <c r="C76" s="182"/>
      <c r="D76" s="179"/>
      <c r="E76" s="179"/>
      <c r="F76" s="179"/>
      <c r="G76" s="179"/>
      <c r="H76" s="179"/>
      <c r="I76" s="176"/>
      <c r="J76" s="202" t="s">
        <v>158</v>
      </c>
      <c r="K76" s="202"/>
      <c r="L76" s="202"/>
      <c r="M76" s="202"/>
      <c r="N76" s="202"/>
      <c r="O76" s="202"/>
      <c r="P76" s="202"/>
      <c r="Q76" s="202"/>
      <c r="R76" s="202"/>
      <c r="S76" s="202"/>
      <c r="T76" s="202"/>
      <c r="U76" s="202"/>
      <c r="V76" s="202"/>
      <c r="W76" s="202"/>
      <c r="X76" s="202"/>
      <c r="Y76" s="202"/>
      <c r="Z76" s="178"/>
    </row>
    <row r="77" spans="1:26" ht="20.100000000000001" customHeight="1" x14ac:dyDescent="0.15">
      <c r="A77" s="156">
        <f>IFERROR(IF(OR(AND($I63="する",TRIM($I77)=""),AND($I63="しない",NOT(ISBLANK($I77)))),1001,0),3)</f>
        <v>0</v>
      </c>
      <c r="B77" s="156"/>
      <c r="C77" s="173"/>
      <c r="D77" s="174">
        <v>6</v>
      </c>
      <c r="E77" s="154" t="s">
        <v>97</v>
      </c>
      <c r="I77" s="65"/>
      <c r="J77" s="65"/>
      <c r="K77" s="65"/>
      <c r="L77" s="65"/>
      <c r="M77" s="65"/>
      <c r="N77" s="65"/>
      <c r="O77" s="65"/>
      <c r="P77" s="65"/>
      <c r="Q77" s="65"/>
      <c r="R77" s="65"/>
      <c r="S77" s="65"/>
      <c r="T77" s="65"/>
      <c r="U77" s="65"/>
      <c r="V77" s="65"/>
      <c r="W77" s="65"/>
      <c r="X77" s="65"/>
      <c r="Y77" s="65"/>
      <c r="Z77" s="178"/>
    </row>
    <row r="78" spans="1:26" ht="20.100000000000001" customHeight="1" x14ac:dyDescent="0.15">
      <c r="A78" s="156"/>
      <c r="B78" s="156"/>
      <c r="C78" s="182"/>
      <c r="D78" s="179"/>
      <c r="E78" s="179"/>
      <c r="F78" s="179"/>
      <c r="G78" s="179"/>
      <c r="H78" s="179"/>
      <c r="I78" s="176"/>
      <c r="J78" s="191" t="s">
        <v>117</v>
      </c>
      <c r="K78" s="180"/>
      <c r="L78" s="180"/>
      <c r="M78" s="180"/>
      <c r="N78" s="180"/>
      <c r="O78" s="180"/>
      <c r="P78" s="180"/>
      <c r="Q78" s="180"/>
      <c r="R78" s="180"/>
      <c r="S78" s="180"/>
      <c r="T78" s="180"/>
      <c r="U78" s="180"/>
      <c r="V78" s="180"/>
      <c r="W78" s="180"/>
      <c r="X78" s="180"/>
      <c r="Y78" s="180"/>
      <c r="Z78" s="178"/>
    </row>
    <row r="79" spans="1:26" ht="20.100000000000001" customHeight="1" x14ac:dyDescent="0.15">
      <c r="A79" s="156">
        <f>IFERROR(IF(OR(AND($I63="する",OR(TRIM($I79)="", NOT(OR(IFERROR(SEARCH(" ",$I79),0)&gt;0, IFERROR(SEARCH("　",$I79),0)&gt;0)))),AND($I63="しない",NOT(ISBLANK($I79)))),1001,0),3)</f>
        <v>0</v>
      </c>
      <c r="B79" s="156"/>
      <c r="C79" s="173"/>
      <c r="D79" s="174">
        <v>7</v>
      </c>
      <c r="E79" s="154" t="s">
        <v>98</v>
      </c>
      <c r="I79" s="65"/>
      <c r="J79" s="65"/>
      <c r="K79" s="65"/>
      <c r="L79" s="65"/>
      <c r="M79" s="65"/>
      <c r="N79" s="65"/>
      <c r="O79" s="65"/>
      <c r="P79" s="65"/>
      <c r="Q79" s="65"/>
      <c r="R79" s="65"/>
      <c r="S79" s="65"/>
      <c r="T79" s="65"/>
      <c r="U79" s="65"/>
      <c r="V79" s="65"/>
      <c r="W79" s="65"/>
      <c r="X79" s="65"/>
      <c r="Y79" s="65"/>
      <c r="Z79" s="178"/>
    </row>
    <row r="80" spans="1:26" ht="20.100000000000001" customHeight="1" x14ac:dyDescent="0.15">
      <c r="A80" s="156"/>
      <c r="B80" s="156"/>
      <c r="C80" s="182"/>
      <c r="D80" s="179"/>
      <c r="E80" s="203" t="s">
        <v>111</v>
      </c>
      <c r="F80" s="179"/>
      <c r="G80" s="179"/>
      <c r="H80" s="179"/>
      <c r="I80" s="185"/>
      <c r="J80" s="181" t="s">
        <v>83</v>
      </c>
      <c r="K80" s="181"/>
      <c r="L80" s="181"/>
      <c r="M80" s="181"/>
      <c r="N80" s="181"/>
      <c r="O80" s="181"/>
      <c r="P80" s="181"/>
      <c r="Q80" s="181"/>
      <c r="R80" s="181"/>
      <c r="S80" s="181"/>
      <c r="T80" s="181"/>
      <c r="U80" s="181"/>
      <c r="V80" s="181"/>
      <c r="W80" s="181"/>
      <c r="X80" s="181"/>
      <c r="Y80" s="181"/>
      <c r="Z80" s="178"/>
    </row>
    <row r="81" spans="1:27" ht="20.100000000000001" customHeight="1" x14ac:dyDescent="0.15">
      <c r="A81" s="156">
        <f>IFERROR(IF(OR(AND($I63="する",OR(TRIM($I81)="", NOT(OR(IFERROR(SEARCH(" ",$I81),0)&gt;0, IFERROR(SEARCH("　",$I81),0)&gt;0)))),AND($I63="しない",NOT(ISBLANK($I81)))),1001,0),3)</f>
        <v>0</v>
      </c>
      <c r="B81" s="156"/>
      <c r="C81" s="173"/>
      <c r="D81" s="174">
        <v>8</v>
      </c>
      <c r="E81" s="154" t="s">
        <v>98</v>
      </c>
      <c r="I81" s="65"/>
      <c r="J81" s="65"/>
      <c r="K81" s="65"/>
      <c r="L81" s="65"/>
      <c r="M81" s="65"/>
      <c r="N81" s="65"/>
      <c r="O81" s="65"/>
      <c r="P81" s="65"/>
      <c r="Q81" s="65"/>
      <c r="R81" s="65"/>
      <c r="S81" s="65"/>
      <c r="T81" s="65"/>
      <c r="U81" s="65"/>
      <c r="V81" s="65"/>
      <c r="W81" s="65"/>
      <c r="X81" s="65"/>
      <c r="Y81" s="65"/>
      <c r="Z81" s="178"/>
    </row>
    <row r="82" spans="1:27" ht="20.100000000000001" customHeight="1" x14ac:dyDescent="0.15">
      <c r="A82" s="156"/>
      <c r="B82" s="156"/>
      <c r="C82" s="182"/>
      <c r="D82" s="179"/>
      <c r="E82" s="179"/>
      <c r="F82" s="179"/>
      <c r="G82" s="179"/>
      <c r="H82" s="179"/>
      <c r="I82" s="185"/>
      <c r="J82" s="181" t="s">
        <v>85</v>
      </c>
      <c r="K82" s="181"/>
      <c r="L82" s="181"/>
      <c r="M82" s="181"/>
      <c r="N82" s="181"/>
      <c r="O82" s="181"/>
      <c r="P82" s="181"/>
      <c r="Q82" s="181"/>
      <c r="R82" s="181"/>
      <c r="S82" s="181"/>
      <c r="T82" s="181"/>
      <c r="U82" s="181"/>
      <c r="V82" s="181"/>
      <c r="W82" s="181"/>
      <c r="X82" s="181"/>
      <c r="Y82" s="181"/>
      <c r="Z82" s="178"/>
    </row>
    <row r="83" spans="1:27" ht="20.100000000000001" customHeight="1" x14ac:dyDescent="0.15">
      <c r="A83" s="156">
        <f>IFERROR(IF(OR(AND($I63="する",NOT(AND(TRIM($I83)&lt;&gt;"",ISNUMBER(VALUE(SUBSTITUTE($I83,"-",""))),IFERROR(SEARCH("-",$I83),0)&gt;0))), AND($I63="しない",NOT(ISBLANK($I83)))),1001,0),3)</f>
        <v>0</v>
      </c>
      <c r="B83" s="156"/>
      <c r="C83" s="173"/>
      <c r="D83" s="174">
        <v>9</v>
      </c>
      <c r="E83" s="154" t="s">
        <v>86</v>
      </c>
      <c r="I83" s="65"/>
      <c r="J83" s="65"/>
      <c r="K83" s="65"/>
      <c r="L83" s="65"/>
      <c r="M83" s="65"/>
      <c r="O83" s="186" t="s">
        <v>87</v>
      </c>
      <c r="P83" s="1"/>
      <c r="Q83" s="154" t="s">
        <v>88</v>
      </c>
      <c r="Y83" s="180"/>
      <c r="Z83" s="178"/>
    </row>
    <row r="84" spans="1:27" ht="20.100000000000001" customHeight="1" x14ac:dyDescent="0.15">
      <c r="A84" s="156">
        <f>IFERROR(IF(AND($I63="しない",NOT(ISBLANK($P83))),1001,0),3)</f>
        <v>0</v>
      </c>
      <c r="B84" s="156"/>
      <c r="C84" s="182"/>
      <c r="D84" s="179"/>
      <c r="E84" s="179"/>
      <c r="F84" s="179"/>
      <c r="G84" s="179"/>
      <c r="H84" s="179"/>
      <c r="I84" s="176"/>
      <c r="J84" s="181" t="s">
        <v>89</v>
      </c>
      <c r="K84" s="180"/>
      <c r="L84" s="180"/>
      <c r="M84" s="180"/>
      <c r="N84" s="180"/>
      <c r="O84" s="180"/>
      <c r="P84" s="180"/>
      <c r="Q84" s="180"/>
      <c r="R84" s="180"/>
      <c r="S84" s="180"/>
      <c r="T84" s="180"/>
      <c r="U84" s="180"/>
      <c r="V84" s="180"/>
      <c r="W84" s="180"/>
      <c r="X84" s="180"/>
      <c r="Y84" s="180"/>
      <c r="Z84" s="178"/>
    </row>
    <row r="85" spans="1:27" ht="20.100000000000001" customHeight="1" x14ac:dyDescent="0.15">
      <c r="A85" s="156">
        <f>IFERROR(IF(OR(AND($I63="する",AND(TRIM($I85)&lt;&gt;"",NOT(AND(ISNUMBER(VALUE(SUBSTITUTE($I85,"-",""))),IFERROR(SEARCH("-",$I85),0)&gt;0)))), AND($I63="しない",NOT(ISBLANK($I85)))),1001,0),3)</f>
        <v>0</v>
      </c>
      <c r="B85" s="156"/>
      <c r="C85" s="173"/>
      <c r="D85" s="174">
        <v>10</v>
      </c>
      <c r="E85" s="154" t="s">
        <v>90</v>
      </c>
      <c r="I85" s="65"/>
      <c r="J85" s="65"/>
      <c r="K85" s="65"/>
      <c r="L85" s="65"/>
      <c r="M85" s="65"/>
      <c r="N85" s="180"/>
      <c r="O85" s="180"/>
      <c r="P85" s="180"/>
      <c r="Q85" s="180"/>
      <c r="R85" s="180"/>
      <c r="S85" s="180"/>
      <c r="T85" s="180"/>
      <c r="U85" s="180"/>
      <c r="V85" s="180"/>
      <c r="W85" s="180"/>
      <c r="X85" s="180"/>
      <c r="Y85" s="180"/>
      <c r="Z85" s="178"/>
    </row>
    <row r="86" spans="1:27" ht="20.100000000000001" customHeight="1" x14ac:dyDescent="0.15">
      <c r="A86" s="156"/>
      <c r="B86" s="156"/>
      <c r="C86" s="182"/>
      <c r="D86" s="179"/>
      <c r="E86" s="179"/>
      <c r="F86" s="179"/>
      <c r="G86" s="179"/>
      <c r="H86" s="179"/>
      <c r="I86" s="176"/>
      <c r="J86" s="181" t="s">
        <v>89</v>
      </c>
      <c r="K86" s="180"/>
      <c r="L86" s="180"/>
      <c r="M86" s="180"/>
      <c r="N86" s="180"/>
      <c r="O86" s="180"/>
      <c r="P86" s="180"/>
      <c r="Q86" s="180"/>
      <c r="R86" s="180"/>
      <c r="S86" s="180"/>
      <c r="T86" s="180"/>
      <c r="U86" s="180"/>
      <c r="V86" s="180"/>
      <c r="W86" s="180"/>
      <c r="X86" s="180"/>
      <c r="Y86" s="180"/>
      <c r="Z86" s="178"/>
    </row>
    <row r="87" spans="1:27" ht="20.100000000000001" customHeight="1" x14ac:dyDescent="0.15">
      <c r="A87" s="156">
        <f>IFERROR(IF(OR(AND($I63="する",AND(TRIM($I87)&lt;&gt;"",NOT(IFERROR(SEARCH("@",$I87),0)&gt;0))),AND($I63="しない",NOT(ISBLANK($I87)))),1001,0),3)</f>
        <v>0</v>
      </c>
      <c r="B87" s="156"/>
      <c r="C87" s="182"/>
      <c r="D87" s="174">
        <v>11</v>
      </c>
      <c r="E87" s="154" t="s">
        <v>91</v>
      </c>
      <c r="I87" s="65"/>
      <c r="J87" s="65"/>
      <c r="K87" s="65"/>
      <c r="L87" s="65"/>
      <c r="M87" s="65"/>
      <c r="N87" s="65"/>
      <c r="O87" s="65"/>
      <c r="P87" s="65"/>
      <c r="Q87" s="140"/>
      <c r="R87" s="65"/>
      <c r="S87" s="65"/>
      <c r="T87" s="65"/>
      <c r="U87" s="65"/>
      <c r="V87" s="65"/>
      <c r="W87" s="65"/>
      <c r="X87" s="65"/>
      <c r="Y87" s="65"/>
      <c r="Z87" s="178"/>
    </row>
    <row r="88" spans="1:27" ht="20.100000000000001" customHeight="1" x14ac:dyDescent="0.15">
      <c r="A88" s="156"/>
      <c r="B88" s="156"/>
      <c r="C88" s="182"/>
      <c r="D88" s="174"/>
      <c r="I88" s="176"/>
      <c r="J88" s="187" t="s">
        <v>149</v>
      </c>
      <c r="K88" s="204"/>
      <c r="L88" s="180"/>
      <c r="M88" s="180"/>
      <c r="N88" s="180"/>
      <c r="O88" s="180"/>
      <c r="P88" s="180"/>
      <c r="Q88" s="205"/>
      <c r="R88" s="180"/>
      <c r="S88" s="180"/>
      <c r="T88" s="180"/>
      <c r="U88" s="180"/>
      <c r="V88" s="180"/>
      <c r="W88" s="180"/>
      <c r="X88" s="180"/>
      <c r="Y88" s="180"/>
      <c r="Z88" s="179"/>
      <c r="AA88" s="190"/>
    </row>
    <row r="89" spans="1:27" ht="20.100000000000001" customHeight="1" x14ac:dyDescent="0.15">
      <c r="A89" s="156"/>
      <c r="B89" s="156"/>
      <c r="C89" s="193"/>
      <c r="D89" s="194"/>
      <c r="E89" s="194"/>
      <c r="F89" s="194"/>
      <c r="G89" s="194"/>
      <c r="H89" s="194"/>
      <c r="I89" s="206"/>
      <c r="J89" s="207"/>
      <c r="K89" s="208"/>
      <c r="L89" s="207"/>
      <c r="M89" s="207"/>
      <c r="N89" s="207"/>
      <c r="O89" s="207"/>
      <c r="P89" s="207"/>
      <c r="Q89" s="209"/>
      <c r="R89" s="207"/>
      <c r="S89" s="207"/>
      <c r="T89" s="207"/>
      <c r="U89" s="207"/>
      <c r="V89" s="207"/>
      <c r="W89" s="207"/>
      <c r="X89" s="207"/>
      <c r="Y89" s="207"/>
      <c r="Z89" s="194"/>
      <c r="AA89" s="190"/>
    </row>
    <row r="90" spans="1:27" ht="20.100000000000001" customHeight="1" x14ac:dyDescent="0.15">
      <c r="A90" s="156"/>
      <c r="B90" s="156"/>
      <c r="C90" s="179"/>
      <c r="D90" s="179"/>
      <c r="E90" s="179"/>
      <c r="F90" s="179"/>
      <c r="G90" s="179"/>
      <c r="H90" s="179"/>
      <c r="I90" s="198"/>
      <c r="J90" s="179"/>
      <c r="K90" s="210"/>
      <c r="L90" s="179"/>
      <c r="M90" s="179"/>
      <c r="N90" s="179"/>
      <c r="O90" s="179"/>
      <c r="P90" s="179"/>
      <c r="Q90" s="179"/>
      <c r="R90" s="179"/>
      <c r="S90" s="179"/>
      <c r="T90" s="179"/>
      <c r="U90" s="179"/>
      <c r="V90" s="179"/>
      <c r="W90" s="179"/>
      <c r="X90" s="179"/>
      <c r="Y90" s="179"/>
      <c r="Z90" s="179"/>
    </row>
    <row r="91" spans="1:27" ht="15.75" hidden="1" customHeight="1" x14ac:dyDescent="0.15">
      <c r="A91" s="156"/>
      <c r="B91" s="156"/>
      <c r="C91" s="179"/>
      <c r="D91" s="179"/>
      <c r="E91" s="179"/>
      <c r="F91" s="179"/>
      <c r="G91" s="179"/>
      <c r="H91" s="179"/>
      <c r="I91" s="198"/>
      <c r="J91" s="179"/>
      <c r="K91" s="210"/>
      <c r="L91" s="179"/>
      <c r="M91" s="179"/>
      <c r="N91" s="179"/>
      <c r="O91" s="179"/>
      <c r="P91" s="179"/>
      <c r="Q91" s="179"/>
      <c r="R91" s="179"/>
      <c r="S91" s="179"/>
      <c r="T91" s="179"/>
      <c r="U91" s="179"/>
      <c r="V91" s="179"/>
      <c r="W91" s="179"/>
      <c r="X91" s="179"/>
      <c r="Y91" s="179"/>
      <c r="Z91" s="179"/>
    </row>
    <row r="92" spans="1:27" ht="15.75" hidden="1" customHeight="1" x14ac:dyDescent="0.15">
      <c r="A92" s="156"/>
      <c r="B92" s="156"/>
      <c r="C92" s="179"/>
      <c r="D92" s="179"/>
      <c r="E92" s="179"/>
      <c r="F92" s="179"/>
      <c r="G92" s="179"/>
      <c r="H92" s="179"/>
      <c r="I92" s="198"/>
      <c r="J92" s="179"/>
      <c r="K92" s="210"/>
      <c r="L92" s="179"/>
      <c r="M92" s="179"/>
      <c r="N92" s="179"/>
      <c r="O92" s="179"/>
      <c r="P92" s="179"/>
      <c r="Q92" s="179"/>
      <c r="R92" s="179"/>
      <c r="S92" s="179"/>
      <c r="T92" s="179"/>
      <c r="U92" s="179"/>
      <c r="V92" s="179"/>
      <c r="W92" s="179"/>
      <c r="X92" s="179"/>
      <c r="Y92" s="179"/>
      <c r="Z92" s="179"/>
    </row>
    <row r="93" spans="1:27" ht="15.75" hidden="1" customHeight="1" x14ac:dyDescent="0.15">
      <c r="A93" s="156"/>
      <c r="B93" s="156"/>
      <c r="C93" s="179"/>
      <c r="D93" s="179"/>
      <c r="E93" s="179"/>
      <c r="F93" s="179"/>
      <c r="G93" s="179"/>
      <c r="H93" s="179"/>
      <c r="I93" s="198"/>
      <c r="J93" s="179"/>
      <c r="K93" s="210"/>
      <c r="L93" s="179"/>
      <c r="M93" s="179"/>
      <c r="N93" s="179"/>
      <c r="O93" s="179"/>
      <c r="P93" s="179"/>
      <c r="Q93" s="179"/>
      <c r="R93" s="179"/>
      <c r="S93" s="179"/>
      <c r="T93" s="179"/>
      <c r="U93" s="179"/>
      <c r="V93" s="179"/>
      <c r="W93" s="179"/>
      <c r="X93" s="179"/>
      <c r="Y93" s="179"/>
      <c r="Z93" s="179"/>
    </row>
    <row r="94" spans="1:27" ht="15.75" hidden="1" customHeight="1" x14ac:dyDescent="0.15">
      <c r="A94" s="156"/>
      <c r="B94" s="156"/>
      <c r="C94" s="179"/>
      <c r="D94" s="179"/>
      <c r="E94" s="179"/>
      <c r="F94" s="179"/>
      <c r="G94" s="179"/>
      <c r="H94" s="179"/>
      <c r="I94" s="198"/>
      <c r="J94" s="179"/>
      <c r="K94" s="210"/>
      <c r="L94" s="179"/>
      <c r="M94" s="179"/>
      <c r="N94" s="179"/>
      <c r="O94" s="179"/>
      <c r="P94" s="179"/>
      <c r="Q94" s="179"/>
      <c r="R94" s="179"/>
      <c r="S94" s="179"/>
      <c r="T94" s="179"/>
      <c r="U94" s="179"/>
      <c r="V94" s="179"/>
      <c r="W94" s="179"/>
      <c r="X94" s="179"/>
      <c r="Y94" s="179"/>
      <c r="Z94" s="179"/>
    </row>
    <row r="95" spans="1:27" ht="15.75" hidden="1" customHeight="1" x14ac:dyDescent="0.15">
      <c r="A95" s="156"/>
      <c r="B95" s="156"/>
      <c r="C95" s="179"/>
      <c r="D95" s="179"/>
      <c r="E95" s="179"/>
      <c r="F95" s="179"/>
      <c r="G95" s="179"/>
      <c r="H95" s="179"/>
      <c r="I95" s="198"/>
      <c r="J95" s="179"/>
      <c r="K95" s="210"/>
      <c r="L95" s="179"/>
      <c r="M95" s="179"/>
      <c r="N95" s="179"/>
      <c r="O95" s="179"/>
      <c r="P95" s="179"/>
      <c r="Q95" s="179"/>
      <c r="R95" s="179"/>
      <c r="S95" s="179"/>
      <c r="T95" s="179"/>
      <c r="U95" s="179"/>
      <c r="V95" s="179"/>
      <c r="W95" s="179"/>
      <c r="X95" s="179"/>
      <c r="Y95" s="179"/>
      <c r="Z95" s="179"/>
    </row>
    <row r="96" spans="1:27" ht="15.75" hidden="1" customHeight="1" x14ac:dyDescent="0.15">
      <c r="A96" s="156"/>
      <c r="B96" s="156"/>
      <c r="C96" s="179"/>
      <c r="D96" s="179"/>
      <c r="E96" s="179"/>
      <c r="F96" s="179"/>
      <c r="G96" s="179"/>
      <c r="H96" s="179"/>
      <c r="I96" s="198"/>
      <c r="J96" s="179"/>
      <c r="K96" s="210"/>
      <c r="L96" s="179"/>
      <c r="M96" s="179"/>
      <c r="N96" s="179"/>
      <c r="O96" s="179"/>
      <c r="P96" s="179"/>
      <c r="Q96" s="179"/>
      <c r="R96" s="179"/>
      <c r="S96" s="179"/>
      <c r="T96" s="179"/>
      <c r="U96" s="179"/>
      <c r="V96" s="179"/>
      <c r="W96" s="179"/>
      <c r="X96" s="179"/>
      <c r="Y96" s="179"/>
      <c r="Z96" s="179"/>
    </row>
    <row r="97" spans="1:26" ht="15.75" hidden="1" customHeight="1" x14ac:dyDescent="0.15">
      <c r="A97" s="156"/>
      <c r="B97" s="156"/>
      <c r="C97" s="179"/>
      <c r="D97" s="179"/>
      <c r="E97" s="179"/>
      <c r="F97" s="179"/>
      <c r="G97" s="179"/>
      <c r="H97" s="179"/>
      <c r="I97" s="198"/>
      <c r="J97" s="179"/>
      <c r="K97" s="210"/>
      <c r="L97" s="179"/>
      <c r="M97" s="179"/>
      <c r="N97" s="179"/>
      <c r="O97" s="179"/>
      <c r="P97" s="179"/>
      <c r="Q97" s="179"/>
      <c r="R97" s="179"/>
      <c r="S97" s="179"/>
      <c r="T97" s="179"/>
      <c r="U97" s="179"/>
      <c r="V97" s="179"/>
      <c r="W97" s="179"/>
      <c r="X97" s="179"/>
      <c r="Y97" s="179"/>
      <c r="Z97" s="179"/>
    </row>
    <row r="98" spans="1:26" ht="15.75" hidden="1" customHeight="1" x14ac:dyDescent="0.15">
      <c r="A98" s="156"/>
      <c r="B98" s="156"/>
      <c r="C98" s="179"/>
      <c r="D98" s="179"/>
      <c r="E98" s="179"/>
      <c r="F98" s="179"/>
      <c r="G98" s="179"/>
      <c r="H98" s="179"/>
      <c r="I98" s="198"/>
      <c r="J98" s="179"/>
      <c r="K98" s="210"/>
      <c r="L98" s="179"/>
      <c r="M98" s="179"/>
      <c r="N98" s="179"/>
      <c r="O98" s="179"/>
      <c r="P98" s="179"/>
      <c r="Q98" s="179"/>
      <c r="R98" s="179"/>
      <c r="S98" s="179"/>
      <c r="T98" s="179"/>
      <c r="U98" s="179"/>
      <c r="V98" s="179"/>
      <c r="W98" s="179"/>
      <c r="X98" s="179"/>
      <c r="Y98" s="179"/>
      <c r="Z98" s="179"/>
    </row>
    <row r="99" spans="1:26" ht="15.75" hidden="1" customHeight="1" x14ac:dyDescent="0.15">
      <c r="A99" s="156"/>
      <c r="B99" s="156"/>
      <c r="C99" s="179"/>
      <c r="D99" s="179"/>
      <c r="E99" s="179"/>
      <c r="F99" s="179"/>
      <c r="G99" s="179"/>
      <c r="H99" s="179"/>
      <c r="I99" s="198"/>
      <c r="J99" s="179"/>
      <c r="K99" s="210"/>
      <c r="L99" s="179"/>
      <c r="M99" s="179"/>
      <c r="N99" s="179"/>
      <c r="O99" s="179"/>
      <c r="P99" s="179"/>
      <c r="Q99" s="179"/>
      <c r="R99" s="179"/>
      <c r="S99" s="179"/>
      <c r="T99" s="179"/>
      <c r="U99" s="179"/>
      <c r="V99" s="179"/>
      <c r="W99" s="179"/>
      <c r="X99" s="179"/>
      <c r="Y99" s="179"/>
      <c r="Z99" s="179"/>
    </row>
    <row r="100" spans="1:26" ht="15.75" hidden="1" customHeight="1" x14ac:dyDescent="0.15">
      <c r="A100" s="156"/>
      <c r="B100" s="156"/>
      <c r="C100" s="179"/>
      <c r="D100" s="179"/>
      <c r="E100" s="179"/>
      <c r="F100" s="179"/>
      <c r="G100" s="179"/>
      <c r="H100" s="179"/>
      <c r="I100" s="198"/>
      <c r="J100" s="179"/>
      <c r="K100" s="210"/>
      <c r="L100" s="179"/>
      <c r="M100" s="179"/>
      <c r="N100" s="179"/>
      <c r="O100" s="179"/>
      <c r="P100" s="179"/>
      <c r="Q100" s="179"/>
      <c r="R100" s="179"/>
      <c r="S100" s="179"/>
      <c r="T100" s="179"/>
      <c r="U100" s="179"/>
      <c r="V100" s="179"/>
      <c r="W100" s="179"/>
      <c r="X100" s="179"/>
      <c r="Y100" s="179"/>
      <c r="Z100" s="179"/>
    </row>
    <row r="101" spans="1:26" ht="15.75" hidden="1" customHeight="1" x14ac:dyDescent="0.15">
      <c r="A101" s="156"/>
      <c r="B101" s="156"/>
      <c r="C101" s="179"/>
      <c r="D101" s="179"/>
      <c r="E101" s="179"/>
      <c r="F101" s="179"/>
      <c r="G101" s="179"/>
      <c r="H101" s="179"/>
      <c r="I101" s="198"/>
      <c r="J101" s="179"/>
      <c r="K101" s="210"/>
      <c r="L101" s="179"/>
      <c r="M101" s="179"/>
      <c r="N101" s="179"/>
      <c r="O101" s="179"/>
      <c r="P101" s="179"/>
      <c r="Q101" s="179"/>
      <c r="R101" s="179"/>
      <c r="S101" s="179"/>
      <c r="T101" s="179"/>
      <c r="U101" s="179"/>
      <c r="V101" s="179"/>
      <c r="W101" s="179"/>
      <c r="X101" s="179"/>
      <c r="Y101" s="179"/>
      <c r="Z101" s="179"/>
    </row>
    <row r="102" spans="1:26" ht="15.75" hidden="1" customHeight="1" x14ac:dyDescent="0.15">
      <c r="A102" s="156"/>
      <c r="B102" s="156"/>
      <c r="C102" s="179"/>
      <c r="D102" s="179"/>
      <c r="E102" s="179"/>
      <c r="F102" s="179"/>
      <c r="G102" s="179"/>
      <c r="H102" s="179"/>
      <c r="I102" s="198"/>
      <c r="J102" s="179"/>
      <c r="K102" s="210"/>
      <c r="L102" s="179"/>
      <c r="M102" s="179"/>
      <c r="N102" s="179"/>
      <c r="O102" s="179"/>
      <c r="P102" s="179"/>
      <c r="Q102" s="179"/>
      <c r="R102" s="179"/>
      <c r="S102" s="179"/>
      <c r="T102" s="179"/>
      <c r="U102" s="179"/>
      <c r="V102" s="179"/>
      <c r="W102" s="179"/>
      <c r="X102" s="179"/>
      <c r="Y102" s="179"/>
      <c r="Z102" s="179"/>
    </row>
    <row r="103" spans="1:26" ht="15.75" hidden="1" customHeight="1" x14ac:dyDescent="0.15">
      <c r="A103" s="156"/>
      <c r="B103" s="156"/>
      <c r="C103" s="179"/>
      <c r="D103" s="179"/>
      <c r="E103" s="179"/>
      <c r="F103" s="179"/>
      <c r="G103" s="179"/>
      <c r="H103" s="179"/>
      <c r="I103" s="198"/>
      <c r="J103" s="179"/>
      <c r="K103" s="210"/>
      <c r="L103" s="179"/>
      <c r="M103" s="179"/>
      <c r="N103" s="179"/>
      <c r="O103" s="179"/>
      <c r="P103" s="179"/>
      <c r="Q103" s="179"/>
      <c r="R103" s="179"/>
      <c r="S103" s="179"/>
      <c r="T103" s="179"/>
      <c r="U103" s="179"/>
      <c r="V103" s="179"/>
      <c r="W103" s="179"/>
      <c r="X103" s="179"/>
      <c r="Y103" s="179"/>
      <c r="Z103" s="179"/>
    </row>
    <row r="104" spans="1:26" ht="15.75" hidden="1" customHeight="1" x14ac:dyDescent="0.15">
      <c r="A104" s="156"/>
      <c r="B104" s="156"/>
      <c r="C104" s="179"/>
      <c r="D104" s="179"/>
      <c r="E104" s="179"/>
      <c r="F104" s="179"/>
      <c r="G104" s="179"/>
      <c r="H104" s="179"/>
      <c r="I104" s="198"/>
      <c r="J104" s="179"/>
      <c r="K104" s="210"/>
      <c r="L104" s="179"/>
      <c r="M104" s="179"/>
      <c r="N104" s="179"/>
      <c r="O104" s="179"/>
      <c r="P104" s="179"/>
      <c r="Q104" s="179"/>
      <c r="R104" s="179"/>
      <c r="S104" s="179"/>
      <c r="T104" s="179"/>
      <c r="U104" s="179"/>
      <c r="V104" s="179"/>
      <c r="W104" s="179"/>
      <c r="X104" s="179"/>
      <c r="Y104" s="179"/>
      <c r="Z104" s="179"/>
    </row>
    <row r="105" spans="1:26" ht="15.75" hidden="1" customHeight="1" x14ac:dyDescent="0.15">
      <c r="A105" s="156"/>
      <c r="B105" s="156"/>
      <c r="C105" s="179"/>
      <c r="D105" s="179"/>
      <c r="E105" s="179"/>
      <c r="F105" s="179"/>
      <c r="G105" s="179"/>
      <c r="H105" s="179"/>
      <c r="I105" s="198"/>
      <c r="J105" s="179"/>
      <c r="K105" s="210"/>
      <c r="L105" s="179"/>
      <c r="M105" s="179"/>
      <c r="N105" s="179"/>
      <c r="O105" s="179"/>
      <c r="P105" s="179"/>
      <c r="Q105" s="179"/>
      <c r="R105" s="179"/>
      <c r="S105" s="179"/>
      <c r="T105" s="179"/>
      <c r="U105" s="179"/>
      <c r="V105" s="179"/>
      <c r="W105" s="179"/>
      <c r="X105" s="179"/>
      <c r="Y105" s="179"/>
      <c r="Z105" s="179"/>
    </row>
    <row r="106" spans="1:26" ht="15.75" hidden="1" customHeight="1" x14ac:dyDescent="0.15">
      <c r="A106" s="156"/>
      <c r="B106" s="156"/>
      <c r="C106" s="179"/>
      <c r="D106" s="179"/>
      <c r="E106" s="179"/>
      <c r="F106" s="179"/>
      <c r="G106" s="179"/>
      <c r="H106" s="179"/>
      <c r="I106" s="198"/>
      <c r="J106" s="179"/>
      <c r="K106" s="210"/>
      <c r="L106" s="179"/>
      <c r="M106" s="179"/>
      <c r="N106" s="179"/>
      <c r="O106" s="179"/>
      <c r="P106" s="179"/>
      <c r="Q106" s="179"/>
      <c r="R106" s="179"/>
      <c r="S106" s="179"/>
      <c r="T106" s="179"/>
      <c r="U106" s="179"/>
      <c r="V106" s="179"/>
      <c r="W106" s="179"/>
      <c r="X106" s="179"/>
      <c r="Y106" s="179"/>
      <c r="Z106" s="179"/>
    </row>
    <row r="107" spans="1:26" ht="15.75" hidden="1" customHeight="1" x14ac:dyDescent="0.15">
      <c r="A107" s="156"/>
      <c r="B107" s="156"/>
      <c r="C107" s="179"/>
      <c r="D107" s="179"/>
      <c r="E107" s="179"/>
      <c r="F107" s="179"/>
      <c r="G107" s="179"/>
      <c r="H107" s="179"/>
      <c r="I107" s="198"/>
      <c r="J107" s="179"/>
      <c r="K107" s="210"/>
      <c r="L107" s="179"/>
      <c r="M107" s="179"/>
      <c r="N107" s="179"/>
      <c r="O107" s="179"/>
      <c r="P107" s="179"/>
      <c r="Q107" s="179"/>
      <c r="R107" s="179"/>
      <c r="S107" s="179"/>
      <c r="T107" s="179"/>
      <c r="U107" s="179"/>
      <c r="V107" s="179"/>
      <c r="W107" s="179"/>
      <c r="X107" s="179"/>
      <c r="Y107" s="179"/>
      <c r="Z107" s="179"/>
    </row>
    <row r="108" spans="1:26" ht="20.100000000000001" customHeight="1" x14ac:dyDescent="0.15">
      <c r="A108" s="156"/>
      <c r="B108" s="156"/>
      <c r="C108" s="179"/>
      <c r="D108" s="179"/>
      <c r="E108" s="179"/>
      <c r="F108" s="179"/>
      <c r="G108" s="179"/>
      <c r="H108" s="179"/>
      <c r="I108" s="198"/>
      <c r="J108" s="179"/>
      <c r="K108" s="210"/>
      <c r="L108" s="179"/>
      <c r="M108" s="179"/>
      <c r="N108" s="179"/>
      <c r="O108" s="179"/>
      <c r="P108" s="179"/>
      <c r="Q108" s="179"/>
      <c r="R108" s="179"/>
      <c r="S108" s="179"/>
      <c r="T108" s="179"/>
      <c r="U108" s="179"/>
      <c r="V108" s="179"/>
      <c r="W108" s="179"/>
      <c r="X108" s="179"/>
      <c r="Y108" s="179"/>
      <c r="Z108" s="179"/>
    </row>
    <row r="109" spans="1:26" ht="20.100000000000001" customHeight="1" x14ac:dyDescent="0.15">
      <c r="A109" s="156"/>
      <c r="B109" s="156"/>
      <c r="C109" s="166" t="s">
        <v>99</v>
      </c>
      <c r="D109" s="167"/>
      <c r="E109" s="167"/>
      <c r="F109" s="167"/>
      <c r="G109" s="167"/>
      <c r="H109" s="168"/>
      <c r="Q109" s="211"/>
    </row>
    <row r="110" spans="1:26" ht="15" customHeight="1" x14ac:dyDescent="0.15">
      <c r="A110" s="156"/>
      <c r="B110" s="156"/>
      <c r="C110" s="212"/>
      <c r="D110" s="213"/>
      <c r="E110" s="213"/>
      <c r="F110" s="213"/>
      <c r="G110" s="213"/>
      <c r="H110" s="213"/>
      <c r="I110" s="214"/>
      <c r="J110" s="171"/>
      <c r="K110" s="214"/>
      <c r="L110" s="171"/>
      <c r="M110" s="171"/>
      <c r="N110" s="171"/>
      <c r="O110" s="171"/>
      <c r="P110" s="171"/>
      <c r="Q110" s="215"/>
      <c r="R110" s="171"/>
      <c r="S110" s="171"/>
      <c r="T110" s="171"/>
      <c r="U110" s="171"/>
      <c r="V110" s="171"/>
      <c r="W110" s="171"/>
      <c r="X110" s="171"/>
      <c r="Y110" s="171"/>
      <c r="Z110" s="172"/>
    </row>
    <row r="111" spans="1:26" ht="30" customHeight="1" x14ac:dyDescent="0.15">
      <c r="A111" s="156"/>
      <c r="B111" s="156"/>
      <c r="C111" s="212"/>
      <c r="D111" s="216" t="s">
        <v>139</v>
      </c>
      <c r="E111" s="216"/>
      <c r="F111" s="216"/>
      <c r="G111" s="216"/>
      <c r="H111" s="216"/>
      <c r="I111" s="216"/>
      <c r="J111" s="216"/>
      <c r="K111" s="216"/>
      <c r="L111" s="216"/>
      <c r="M111" s="216"/>
      <c r="N111" s="216"/>
      <c r="O111" s="216"/>
      <c r="P111" s="216"/>
      <c r="Q111" s="216"/>
      <c r="R111" s="216"/>
      <c r="S111" s="216"/>
      <c r="T111" s="216"/>
      <c r="U111" s="216"/>
      <c r="V111" s="216"/>
      <c r="W111" s="216"/>
      <c r="X111" s="216"/>
      <c r="Y111" s="216"/>
      <c r="Z111" s="178"/>
    </row>
    <row r="112" spans="1:26" ht="20.100000000000001" customHeight="1" x14ac:dyDescent="0.15">
      <c r="A112" s="156"/>
      <c r="B112" s="156"/>
      <c r="C112" s="173"/>
      <c r="D112" s="174">
        <v>1</v>
      </c>
      <c r="E112" s="154" t="s">
        <v>100</v>
      </c>
      <c r="I112" s="65"/>
      <c r="J112" s="65"/>
      <c r="K112" s="65"/>
      <c r="L112" s="65"/>
      <c r="M112" s="65"/>
      <c r="N112" s="65"/>
      <c r="O112" s="65"/>
      <c r="P112" s="65"/>
      <c r="Q112" s="148"/>
      <c r="R112" s="65"/>
      <c r="S112" s="65"/>
      <c r="T112" s="65"/>
      <c r="U112" s="65"/>
      <c r="V112" s="65"/>
      <c r="W112" s="65"/>
      <c r="X112" s="65"/>
      <c r="Y112" s="65"/>
      <c r="Z112" s="178"/>
    </row>
    <row r="113" spans="1:26" ht="20.100000000000001" customHeight="1" x14ac:dyDescent="0.15">
      <c r="A113" s="156"/>
      <c r="B113" s="156"/>
      <c r="C113" s="173"/>
      <c r="D113" s="174"/>
      <c r="E113" s="179"/>
      <c r="F113" s="179"/>
      <c r="G113" s="179"/>
      <c r="H113" s="179"/>
      <c r="I113" s="185"/>
      <c r="J113" s="181" t="s">
        <v>101</v>
      </c>
      <c r="K113" s="204"/>
      <c r="L113" s="180"/>
      <c r="M113" s="180"/>
      <c r="N113" s="180"/>
      <c r="O113" s="180"/>
      <c r="P113" s="180"/>
      <c r="Q113" s="217"/>
      <c r="R113" s="180"/>
      <c r="S113" s="180"/>
      <c r="T113" s="180"/>
      <c r="U113" s="180"/>
      <c r="V113" s="180"/>
      <c r="W113" s="180"/>
      <c r="X113" s="180"/>
      <c r="Y113" s="180"/>
      <c r="Z113" s="178"/>
    </row>
    <row r="114" spans="1:26" ht="20.100000000000001" customHeight="1" x14ac:dyDescent="0.15">
      <c r="A114" s="156">
        <f>IFERROR(IF(AND(TRIM($I114)&lt;&gt;"", NOT(OR(IFERROR(SEARCH(" ",$I114),0)&gt;0, IFERROR(SEARCH("　",$I114),0)&gt;0))),1001,0),3)</f>
        <v>0</v>
      </c>
      <c r="B114" s="156"/>
      <c r="C114" s="173"/>
      <c r="D114" s="174">
        <f>D112+1</f>
        <v>2</v>
      </c>
      <c r="E114" s="154" t="s">
        <v>112</v>
      </c>
      <c r="I114" s="65"/>
      <c r="J114" s="65"/>
      <c r="K114" s="65"/>
      <c r="L114" s="65"/>
      <c r="M114" s="65"/>
      <c r="N114" s="65"/>
      <c r="O114" s="65"/>
      <c r="P114" s="65"/>
      <c r="Q114" s="65"/>
      <c r="R114" s="65"/>
      <c r="S114" s="65"/>
      <c r="T114" s="65"/>
      <c r="U114" s="65"/>
      <c r="V114" s="65"/>
      <c r="W114" s="65"/>
      <c r="X114" s="65"/>
      <c r="Y114" s="65"/>
      <c r="Z114" s="178"/>
    </row>
    <row r="115" spans="1:26" ht="20.100000000000001" customHeight="1" x14ac:dyDescent="0.15">
      <c r="A115" s="156"/>
      <c r="B115" s="156"/>
      <c r="C115" s="173"/>
      <c r="D115" s="174"/>
      <c r="E115" s="179"/>
      <c r="F115" s="179"/>
      <c r="G115" s="179"/>
      <c r="H115" s="179"/>
      <c r="I115" s="185"/>
      <c r="J115" s="181" t="s">
        <v>83</v>
      </c>
      <c r="K115" s="181"/>
      <c r="L115" s="181"/>
      <c r="M115" s="181"/>
      <c r="N115" s="181"/>
      <c r="O115" s="181"/>
      <c r="P115" s="181"/>
      <c r="Q115" s="181"/>
      <c r="R115" s="181"/>
      <c r="S115" s="181"/>
      <c r="T115" s="181"/>
      <c r="U115" s="181"/>
      <c r="V115" s="181"/>
      <c r="W115" s="181"/>
      <c r="X115" s="181"/>
      <c r="Y115" s="181"/>
      <c r="Z115" s="178"/>
    </row>
    <row r="116" spans="1:26" ht="20.100000000000001" customHeight="1" x14ac:dyDescent="0.15">
      <c r="A116" s="156">
        <f>IFERROR(IF(AND(TRIM($I116)&lt;&gt;"", NOT(OR(IFERROR(SEARCH(" ",$I116),0)&gt;0, IFERROR(SEARCH("　",$I116),0)&gt;0))),1001,0),3)</f>
        <v>0</v>
      </c>
      <c r="B116" s="156"/>
      <c r="C116" s="173"/>
      <c r="D116" s="174">
        <f>D114+1</f>
        <v>3</v>
      </c>
      <c r="E116" s="154" t="s">
        <v>113</v>
      </c>
      <c r="I116" s="65"/>
      <c r="J116" s="65"/>
      <c r="K116" s="65"/>
      <c r="L116" s="65"/>
      <c r="M116" s="65"/>
      <c r="N116" s="65"/>
      <c r="O116" s="65"/>
      <c r="P116" s="65"/>
      <c r="Q116" s="65"/>
      <c r="R116" s="65"/>
      <c r="S116" s="65"/>
      <c r="T116" s="65"/>
      <c r="U116" s="65"/>
      <c r="V116" s="65"/>
      <c r="W116" s="65"/>
      <c r="X116" s="65"/>
      <c r="Y116" s="65"/>
      <c r="Z116" s="178"/>
    </row>
    <row r="117" spans="1:26" ht="20.100000000000001" customHeight="1" x14ac:dyDescent="0.15">
      <c r="A117" s="156"/>
      <c r="B117" s="156"/>
      <c r="C117" s="173"/>
      <c r="D117" s="179"/>
      <c r="E117" s="179"/>
      <c r="F117" s="179"/>
      <c r="G117" s="179"/>
      <c r="H117" s="179"/>
      <c r="I117" s="185"/>
      <c r="J117" s="181" t="s">
        <v>85</v>
      </c>
      <c r="K117" s="181"/>
      <c r="L117" s="181"/>
      <c r="M117" s="181"/>
      <c r="N117" s="181"/>
      <c r="O117" s="181"/>
      <c r="P117" s="181"/>
      <c r="Q117" s="181"/>
      <c r="R117" s="181"/>
      <c r="S117" s="181"/>
      <c r="T117" s="181"/>
      <c r="U117" s="181"/>
      <c r="V117" s="181"/>
      <c r="W117" s="181"/>
      <c r="X117" s="181"/>
      <c r="Y117" s="181"/>
      <c r="Z117" s="178"/>
    </row>
    <row r="118" spans="1:26" ht="20.100000000000001" customHeight="1" x14ac:dyDescent="0.15">
      <c r="A118" s="156"/>
      <c r="B118" s="156"/>
      <c r="C118" s="173"/>
      <c r="D118" s="174">
        <f>D116+1</f>
        <v>4</v>
      </c>
      <c r="E118" s="154" t="s">
        <v>78</v>
      </c>
      <c r="I118" s="141"/>
      <c r="J118" s="142"/>
      <c r="K118" s="142"/>
      <c r="L118" s="142"/>
      <c r="M118" s="142"/>
      <c r="N118" s="179"/>
      <c r="O118" s="179"/>
      <c r="P118" s="179"/>
      <c r="Q118" s="179"/>
      <c r="R118" s="179"/>
      <c r="S118" s="179"/>
      <c r="T118" s="179"/>
      <c r="U118" s="179"/>
      <c r="V118" s="179"/>
      <c r="W118" s="179"/>
      <c r="X118" s="179"/>
      <c r="Y118" s="179"/>
      <c r="Z118" s="178"/>
    </row>
    <row r="119" spans="1:26" ht="20.100000000000001" customHeight="1" x14ac:dyDescent="0.15">
      <c r="A119" s="156"/>
      <c r="B119" s="156"/>
      <c r="C119" s="173"/>
      <c r="D119" s="174"/>
      <c r="E119" s="179"/>
      <c r="F119" s="179"/>
      <c r="G119" s="179"/>
      <c r="H119" s="179"/>
      <c r="I119" s="176"/>
      <c r="J119" s="181" t="s">
        <v>152</v>
      </c>
      <c r="K119" s="180"/>
      <c r="L119" s="180"/>
      <c r="M119" s="180"/>
      <c r="N119" s="180"/>
      <c r="O119" s="180"/>
      <c r="P119" s="180"/>
      <c r="Q119" s="180"/>
      <c r="R119" s="180"/>
      <c r="S119" s="180"/>
      <c r="T119" s="180"/>
      <c r="U119" s="180"/>
      <c r="V119" s="180"/>
      <c r="W119" s="180"/>
      <c r="X119" s="180"/>
      <c r="Y119" s="180"/>
      <c r="Z119" s="178"/>
    </row>
    <row r="120" spans="1:26" ht="20.100000000000001" customHeight="1" x14ac:dyDescent="0.15">
      <c r="A120" s="156">
        <f>IFERROR(IF(AND(TRIM($I120)&lt;&gt;"", AND(OR(ISERROR(FIND("@"&amp;LEFT($I120,3)&amp;"@", 都道府県3))=FALSE, ISERROR(FIND("@"&amp;LEFT($I120,4)&amp;"@",都道府県4))=FALSE))=FALSE),1001,0),3)</f>
        <v>0</v>
      </c>
      <c r="B120" s="156"/>
      <c r="C120" s="173"/>
      <c r="D120" s="174">
        <f>D118+1</f>
        <v>5</v>
      </c>
      <c r="E120" s="154" t="s">
        <v>79</v>
      </c>
      <c r="I120" s="143"/>
      <c r="J120" s="143"/>
      <c r="K120" s="143"/>
      <c r="L120" s="143"/>
      <c r="M120" s="143"/>
      <c r="N120" s="143"/>
      <c r="O120" s="143"/>
      <c r="P120" s="143"/>
      <c r="Q120" s="144"/>
      <c r="R120" s="143"/>
      <c r="S120" s="143"/>
      <c r="T120" s="143"/>
      <c r="U120" s="143"/>
      <c r="V120" s="143"/>
      <c r="W120" s="143"/>
      <c r="X120" s="143"/>
      <c r="Y120" s="143"/>
      <c r="Z120" s="178"/>
    </row>
    <row r="121" spans="1:26" ht="20.100000000000001" customHeight="1" x14ac:dyDescent="0.15">
      <c r="A121" s="156"/>
      <c r="B121" s="156"/>
      <c r="C121" s="173"/>
      <c r="D121" s="174"/>
      <c r="E121" s="179"/>
      <c r="F121" s="179"/>
      <c r="G121" s="179"/>
      <c r="H121" s="179"/>
      <c r="I121" s="176"/>
      <c r="J121" s="181" t="s">
        <v>114</v>
      </c>
      <c r="K121" s="180"/>
      <c r="L121" s="180"/>
      <c r="M121" s="180"/>
      <c r="N121" s="180"/>
      <c r="O121" s="180"/>
      <c r="P121" s="180"/>
      <c r="Q121" s="180"/>
      <c r="R121" s="180"/>
      <c r="S121" s="180"/>
      <c r="T121" s="180"/>
      <c r="U121" s="180"/>
      <c r="V121" s="180"/>
      <c r="W121" s="180"/>
      <c r="X121" s="180"/>
      <c r="Y121" s="180"/>
      <c r="Z121" s="178"/>
    </row>
    <row r="122" spans="1:26" ht="20.100000000000001" customHeight="1" x14ac:dyDescent="0.15">
      <c r="A122" s="156">
        <f>IFERROR(IF(AND(TRIM($I122)&lt;&gt;"", NOT(AND(ISNUMBER(VALUE(SUBSTITUTE($I122,"-",""))), IFERROR(SEARCH("-",$I122),0)&gt;0))),1001,0),3)</f>
        <v>0</v>
      </c>
      <c r="B122" s="156"/>
      <c r="C122" s="173"/>
      <c r="D122" s="174">
        <f>D120+1</f>
        <v>6</v>
      </c>
      <c r="E122" s="154" t="s">
        <v>86</v>
      </c>
      <c r="I122" s="65"/>
      <c r="J122" s="65"/>
      <c r="K122" s="65"/>
      <c r="L122" s="65"/>
      <c r="M122" s="65"/>
      <c r="O122" s="186" t="s">
        <v>87</v>
      </c>
      <c r="P122" s="1"/>
      <c r="Q122" s="154" t="s">
        <v>88</v>
      </c>
      <c r="Y122" s="180"/>
      <c r="Z122" s="178"/>
    </row>
    <row r="123" spans="1:26" ht="20.100000000000001" customHeight="1" x14ac:dyDescent="0.15">
      <c r="A123" s="156"/>
      <c r="B123" s="156"/>
      <c r="C123" s="182"/>
      <c r="D123" s="179"/>
      <c r="E123" s="179"/>
      <c r="F123" s="179"/>
      <c r="G123" s="179"/>
      <c r="H123" s="179"/>
      <c r="I123" s="176"/>
      <c r="J123" s="181" t="s">
        <v>115</v>
      </c>
      <c r="K123" s="180"/>
      <c r="L123" s="180"/>
      <c r="M123" s="180"/>
      <c r="N123" s="180"/>
      <c r="O123" s="180"/>
      <c r="P123" s="180"/>
      <c r="Q123" s="180"/>
      <c r="R123" s="180"/>
      <c r="S123" s="180"/>
      <c r="T123" s="180"/>
      <c r="U123" s="180"/>
      <c r="V123" s="180"/>
      <c r="W123" s="180"/>
      <c r="X123" s="180"/>
      <c r="Y123" s="180"/>
      <c r="Z123" s="178"/>
    </row>
    <row r="124" spans="1:26" ht="20.100000000000001" customHeight="1" x14ac:dyDescent="0.15">
      <c r="A124" s="156">
        <f>IFERROR(IF(AND(TRIM($I124)&lt;&gt;"", NOT(AND(ISNUMBER(VALUE(SUBSTITUTE($I124,"-",""))), IFERROR(SEARCH("-",$I124),0)&gt;0))),1001,0),3)</f>
        <v>0</v>
      </c>
      <c r="B124" s="156"/>
      <c r="C124" s="173"/>
      <c r="D124" s="174">
        <f>D122+1</f>
        <v>7</v>
      </c>
      <c r="E124" s="154" t="s">
        <v>90</v>
      </c>
      <c r="I124" s="65"/>
      <c r="J124" s="65"/>
      <c r="K124" s="65"/>
      <c r="L124" s="65"/>
      <c r="M124" s="65"/>
      <c r="N124" s="180"/>
      <c r="O124" s="180"/>
      <c r="P124" s="180"/>
      <c r="Q124" s="180"/>
      <c r="R124" s="180"/>
      <c r="S124" s="180"/>
      <c r="T124" s="180"/>
      <c r="U124" s="180"/>
      <c r="V124" s="180"/>
      <c r="W124" s="180"/>
      <c r="X124" s="180"/>
      <c r="Y124" s="180"/>
      <c r="Z124" s="178"/>
    </row>
    <row r="125" spans="1:26" ht="20.100000000000001" customHeight="1" x14ac:dyDescent="0.15">
      <c r="A125" s="156"/>
      <c r="B125" s="156"/>
      <c r="C125" s="182"/>
      <c r="D125" s="179"/>
      <c r="E125" s="179"/>
      <c r="F125" s="179"/>
      <c r="G125" s="179"/>
      <c r="H125" s="179"/>
      <c r="I125" s="176"/>
      <c r="J125" s="181" t="s">
        <v>115</v>
      </c>
      <c r="K125" s="180"/>
      <c r="L125" s="180"/>
      <c r="M125" s="180"/>
      <c r="N125" s="180"/>
      <c r="O125" s="180"/>
      <c r="P125" s="180"/>
      <c r="Q125" s="180"/>
      <c r="R125" s="180"/>
      <c r="S125" s="180"/>
      <c r="T125" s="180"/>
      <c r="U125" s="180"/>
      <c r="V125" s="180"/>
      <c r="W125" s="180"/>
      <c r="X125" s="180"/>
      <c r="Y125" s="180"/>
      <c r="Z125" s="178"/>
    </row>
    <row r="126" spans="1:26" ht="20.100000000000001" customHeight="1" x14ac:dyDescent="0.15">
      <c r="A126" s="156">
        <f>IFERROR(IF(AND(TRIM($I126)&lt;&gt;"", NOT(IFERROR(SEARCH("@",$I126),0)&gt;0)),1001,0),3)</f>
        <v>0</v>
      </c>
      <c r="B126" s="156"/>
      <c r="C126" s="173"/>
      <c r="D126" s="174">
        <f>D124+1</f>
        <v>8</v>
      </c>
      <c r="E126" s="154" t="s">
        <v>91</v>
      </c>
      <c r="I126" s="65"/>
      <c r="J126" s="65"/>
      <c r="K126" s="65"/>
      <c r="L126" s="65"/>
      <c r="M126" s="65"/>
      <c r="N126" s="65"/>
      <c r="O126" s="65"/>
      <c r="P126" s="65"/>
      <c r="Q126" s="140"/>
      <c r="R126" s="65"/>
      <c r="S126" s="65"/>
      <c r="T126" s="65"/>
      <c r="U126" s="65"/>
      <c r="V126" s="65"/>
      <c r="W126" s="65"/>
      <c r="X126" s="65"/>
      <c r="Y126" s="65"/>
      <c r="Z126" s="178"/>
    </row>
    <row r="127" spans="1:26" ht="20.100000000000001" customHeight="1" x14ac:dyDescent="0.15">
      <c r="A127" s="156"/>
      <c r="B127" s="156"/>
      <c r="C127" s="182"/>
      <c r="D127" s="179"/>
      <c r="E127" s="179"/>
      <c r="F127" s="179"/>
      <c r="G127" s="179"/>
      <c r="H127" s="179"/>
      <c r="I127" s="176"/>
      <c r="J127" s="187" t="s">
        <v>150</v>
      </c>
      <c r="K127" s="204"/>
      <c r="L127" s="180"/>
      <c r="M127" s="180"/>
      <c r="N127" s="180"/>
      <c r="O127" s="180"/>
      <c r="P127" s="180"/>
      <c r="Q127" s="205"/>
      <c r="R127" s="180"/>
      <c r="S127" s="180"/>
      <c r="T127" s="180"/>
      <c r="U127" s="180"/>
      <c r="V127" s="180"/>
      <c r="W127" s="180"/>
      <c r="X127" s="180"/>
      <c r="Y127" s="180"/>
      <c r="Z127" s="178"/>
    </row>
    <row r="128" spans="1:26" ht="20.100000000000001" customHeight="1" x14ac:dyDescent="0.15">
      <c r="A128" s="156"/>
      <c r="B128" s="156"/>
      <c r="C128" s="193"/>
      <c r="D128" s="194"/>
      <c r="E128" s="194"/>
      <c r="F128" s="194"/>
      <c r="G128" s="194"/>
      <c r="H128" s="194"/>
      <c r="I128" s="196"/>
      <c r="J128" s="195"/>
      <c r="K128" s="196"/>
      <c r="L128" s="195"/>
      <c r="M128" s="195"/>
      <c r="N128" s="195"/>
      <c r="O128" s="195"/>
      <c r="P128" s="195"/>
      <c r="Q128" s="218"/>
      <c r="R128" s="195"/>
      <c r="S128" s="195"/>
      <c r="T128" s="195"/>
      <c r="U128" s="195"/>
      <c r="V128" s="195"/>
      <c r="W128" s="195"/>
      <c r="X128" s="195"/>
      <c r="Y128" s="195"/>
      <c r="Z128" s="197"/>
    </row>
    <row r="129" spans="1:26" ht="20.100000000000001" customHeight="1" x14ac:dyDescent="0.15">
      <c r="A129" s="156"/>
      <c r="B129" s="156"/>
      <c r="C129" s="179"/>
      <c r="D129" s="179"/>
      <c r="E129" s="179"/>
      <c r="F129" s="179"/>
      <c r="G129" s="179"/>
      <c r="H129" s="179"/>
      <c r="I129" s="199"/>
      <c r="J129" s="199"/>
      <c r="K129" s="199"/>
      <c r="L129" s="199"/>
      <c r="M129" s="199"/>
      <c r="N129" s="199"/>
      <c r="O129" s="199"/>
      <c r="P129" s="199"/>
      <c r="Q129" s="219"/>
      <c r="R129" s="199"/>
      <c r="S129" s="199"/>
      <c r="T129" s="199"/>
      <c r="U129" s="199"/>
      <c r="V129" s="199"/>
      <c r="W129" s="199"/>
      <c r="X129" s="199"/>
      <c r="Y129" s="199"/>
      <c r="Z129" s="179"/>
    </row>
    <row r="130" spans="1:26" ht="15.75" hidden="1" customHeight="1" x14ac:dyDescent="0.15">
      <c r="A130" s="156"/>
      <c r="B130" s="156"/>
      <c r="C130" s="179"/>
      <c r="D130" s="179"/>
      <c r="E130" s="179"/>
      <c r="F130" s="179"/>
      <c r="G130" s="179"/>
      <c r="H130" s="179"/>
      <c r="I130" s="199"/>
      <c r="J130" s="199"/>
      <c r="K130" s="199"/>
      <c r="L130" s="199"/>
      <c r="M130" s="199"/>
      <c r="N130" s="199"/>
      <c r="O130" s="199"/>
      <c r="P130" s="199"/>
      <c r="Q130" s="219"/>
      <c r="R130" s="199"/>
      <c r="S130" s="199"/>
      <c r="T130" s="199"/>
      <c r="U130" s="199"/>
      <c r="V130" s="199"/>
      <c r="W130" s="199"/>
      <c r="X130" s="199"/>
      <c r="Y130" s="199"/>
      <c r="Z130" s="179"/>
    </row>
    <row r="131" spans="1:26" ht="15.75" hidden="1" customHeight="1" x14ac:dyDescent="0.15">
      <c r="A131" s="156"/>
      <c r="B131" s="156"/>
      <c r="C131" s="179"/>
      <c r="D131" s="179"/>
      <c r="E131" s="179"/>
      <c r="F131" s="179"/>
      <c r="G131" s="179"/>
      <c r="H131" s="179"/>
      <c r="I131" s="199"/>
      <c r="J131" s="199"/>
      <c r="K131" s="199"/>
      <c r="L131" s="199"/>
      <c r="M131" s="199"/>
      <c r="N131" s="199"/>
      <c r="O131" s="199"/>
      <c r="P131" s="199"/>
      <c r="Q131" s="219"/>
      <c r="R131" s="199"/>
      <c r="S131" s="199"/>
      <c r="T131" s="199"/>
      <c r="U131" s="199"/>
      <c r="V131" s="199"/>
      <c r="W131" s="199"/>
      <c r="X131" s="199"/>
      <c r="Y131" s="199"/>
      <c r="Z131" s="179"/>
    </row>
    <row r="132" spans="1:26" ht="15.75" hidden="1" customHeight="1" x14ac:dyDescent="0.15">
      <c r="A132" s="156"/>
      <c r="B132" s="156"/>
      <c r="C132" s="179"/>
      <c r="D132" s="179"/>
      <c r="E132" s="179"/>
      <c r="F132" s="179"/>
      <c r="G132" s="179"/>
      <c r="H132" s="179"/>
      <c r="I132" s="199"/>
      <c r="J132" s="199"/>
      <c r="K132" s="199"/>
      <c r="L132" s="199"/>
      <c r="M132" s="199"/>
      <c r="N132" s="199"/>
      <c r="O132" s="199"/>
      <c r="P132" s="199"/>
      <c r="Q132" s="219"/>
      <c r="R132" s="199"/>
      <c r="S132" s="199"/>
      <c r="T132" s="199"/>
      <c r="U132" s="199"/>
      <c r="V132" s="199"/>
      <c r="W132" s="199"/>
      <c r="X132" s="199"/>
      <c r="Y132" s="199"/>
      <c r="Z132" s="179"/>
    </row>
    <row r="133" spans="1:26" ht="15.75" hidden="1" customHeight="1" x14ac:dyDescent="0.15">
      <c r="A133" s="156"/>
      <c r="B133" s="156"/>
      <c r="C133" s="179"/>
      <c r="D133" s="179"/>
      <c r="E133" s="179"/>
      <c r="F133" s="179"/>
      <c r="G133" s="179"/>
      <c r="H133" s="179"/>
      <c r="I133" s="199"/>
      <c r="J133" s="199"/>
      <c r="K133" s="199"/>
      <c r="L133" s="199"/>
      <c r="M133" s="199"/>
      <c r="N133" s="199"/>
      <c r="O133" s="199"/>
      <c r="P133" s="199"/>
      <c r="Q133" s="219"/>
      <c r="R133" s="199"/>
      <c r="S133" s="199"/>
      <c r="T133" s="199"/>
      <c r="U133" s="199"/>
      <c r="V133" s="199"/>
      <c r="W133" s="199"/>
      <c r="X133" s="199"/>
      <c r="Y133" s="199"/>
      <c r="Z133" s="179"/>
    </row>
    <row r="134" spans="1:26" ht="15.75" hidden="1" customHeight="1" x14ac:dyDescent="0.15">
      <c r="A134" s="156"/>
      <c r="B134" s="156"/>
      <c r="C134" s="179"/>
      <c r="D134" s="179"/>
      <c r="E134" s="179"/>
      <c r="F134" s="179"/>
      <c r="G134" s="179"/>
      <c r="H134" s="179"/>
      <c r="I134" s="199"/>
      <c r="J134" s="199"/>
      <c r="K134" s="199"/>
      <c r="L134" s="199"/>
      <c r="M134" s="199"/>
      <c r="N134" s="199"/>
      <c r="O134" s="199"/>
      <c r="P134" s="199"/>
      <c r="Q134" s="219"/>
      <c r="R134" s="199"/>
      <c r="S134" s="199"/>
      <c r="T134" s="199"/>
      <c r="U134" s="199"/>
      <c r="V134" s="199"/>
      <c r="W134" s="199"/>
      <c r="X134" s="199"/>
      <c r="Y134" s="199"/>
      <c r="Z134" s="179"/>
    </row>
    <row r="135" spans="1:26" ht="15.75" hidden="1" customHeight="1" x14ac:dyDescent="0.15">
      <c r="A135" s="156"/>
      <c r="B135" s="156"/>
      <c r="C135" s="179"/>
      <c r="D135" s="179"/>
      <c r="E135" s="179"/>
      <c r="F135" s="179"/>
      <c r="G135" s="179"/>
      <c r="H135" s="179"/>
      <c r="I135" s="199"/>
      <c r="J135" s="199"/>
      <c r="K135" s="199"/>
      <c r="L135" s="199"/>
      <c r="M135" s="199"/>
      <c r="N135" s="199"/>
      <c r="O135" s="199"/>
      <c r="P135" s="199"/>
      <c r="Q135" s="219"/>
      <c r="R135" s="199"/>
      <c r="S135" s="199"/>
      <c r="T135" s="199"/>
      <c r="U135" s="199"/>
      <c r="V135" s="199"/>
      <c r="W135" s="199"/>
      <c r="X135" s="199"/>
      <c r="Y135" s="199"/>
      <c r="Z135" s="179"/>
    </row>
    <row r="136" spans="1:26" ht="15.75" hidden="1" customHeight="1" x14ac:dyDescent="0.15">
      <c r="A136" s="156"/>
      <c r="B136" s="156"/>
      <c r="C136" s="179"/>
      <c r="D136" s="179"/>
      <c r="E136" s="179"/>
      <c r="F136" s="179"/>
      <c r="G136" s="179"/>
      <c r="H136" s="179"/>
      <c r="I136" s="199"/>
      <c r="J136" s="199"/>
      <c r="K136" s="199"/>
      <c r="L136" s="199"/>
      <c r="M136" s="199"/>
      <c r="N136" s="199"/>
      <c r="O136" s="199"/>
      <c r="P136" s="199"/>
      <c r="Q136" s="219"/>
      <c r="R136" s="199"/>
      <c r="S136" s="199"/>
      <c r="T136" s="199"/>
      <c r="U136" s="199"/>
      <c r="V136" s="199"/>
      <c r="W136" s="199"/>
      <c r="X136" s="199"/>
      <c r="Y136" s="199"/>
      <c r="Z136" s="179"/>
    </row>
    <row r="137" spans="1:26" ht="15.75" hidden="1" customHeight="1" x14ac:dyDescent="0.15">
      <c r="A137" s="156"/>
      <c r="B137" s="156"/>
      <c r="C137" s="179"/>
      <c r="D137" s="179"/>
      <c r="E137" s="179"/>
      <c r="F137" s="179"/>
      <c r="G137" s="179"/>
      <c r="H137" s="179"/>
      <c r="I137" s="199"/>
      <c r="J137" s="199"/>
      <c r="K137" s="199"/>
      <c r="L137" s="199"/>
      <c r="M137" s="199"/>
      <c r="N137" s="199"/>
      <c r="O137" s="199"/>
      <c r="P137" s="199"/>
      <c r="Q137" s="219"/>
      <c r="R137" s="199"/>
      <c r="S137" s="199"/>
      <c r="T137" s="199"/>
      <c r="U137" s="199"/>
      <c r="V137" s="199"/>
      <c r="W137" s="199"/>
      <c r="X137" s="199"/>
      <c r="Y137" s="199"/>
      <c r="Z137" s="179"/>
    </row>
    <row r="138" spans="1:26" ht="15.75" hidden="1" customHeight="1" x14ac:dyDescent="0.15">
      <c r="A138" s="156"/>
      <c r="B138" s="156"/>
      <c r="C138" s="179"/>
      <c r="D138" s="179"/>
      <c r="E138" s="179"/>
      <c r="F138" s="179"/>
      <c r="G138" s="179"/>
      <c r="H138" s="179"/>
      <c r="I138" s="199"/>
      <c r="J138" s="199"/>
      <c r="K138" s="199"/>
      <c r="L138" s="199"/>
      <c r="M138" s="199"/>
      <c r="N138" s="199"/>
      <c r="O138" s="199"/>
      <c r="P138" s="199"/>
      <c r="Q138" s="219"/>
      <c r="R138" s="199"/>
      <c r="S138" s="199"/>
      <c r="T138" s="199"/>
      <c r="U138" s="199"/>
      <c r="V138" s="199"/>
      <c r="W138" s="199"/>
      <c r="X138" s="199"/>
      <c r="Y138" s="199"/>
      <c r="Z138" s="179"/>
    </row>
    <row r="139" spans="1:26" ht="15.75" hidden="1" customHeight="1" x14ac:dyDescent="0.15">
      <c r="A139" s="156"/>
      <c r="B139" s="156"/>
      <c r="C139" s="179"/>
      <c r="D139" s="179"/>
      <c r="E139" s="179"/>
      <c r="F139" s="179"/>
      <c r="G139" s="179"/>
      <c r="H139" s="179"/>
      <c r="I139" s="199"/>
      <c r="J139" s="199"/>
      <c r="K139" s="199"/>
      <c r="L139" s="199"/>
      <c r="M139" s="199"/>
      <c r="N139" s="199"/>
      <c r="O139" s="199"/>
      <c r="P139" s="199"/>
      <c r="Q139" s="219"/>
      <c r="R139" s="199"/>
      <c r="S139" s="199"/>
      <c r="T139" s="199"/>
      <c r="U139" s="199"/>
      <c r="V139" s="199"/>
      <c r="W139" s="199"/>
      <c r="X139" s="199"/>
      <c r="Y139" s="199"/>
      <c r="Z139" s="179"/>
    </row>
    <row r="140" spans="1:26" ht="15.75" hidden="1" customHeight="1" x14ac:dyDescent="0.15">
      <c r="A140" s="156"/>
      <c r="B140" s="156"/>
      <c r="C140" s="179"/>
      <c r="D140" s="179"/>
      <c r="E140" s="179"/>
      <c r="F140" s="179"/>
      <c r="G140" s="179"/>
      <c r="H140" s="179"/>
      <c r="I140" s="199"/>
      <c r="J140" s="199"/>
      <c r="K140" s="199"/>
      <c r="L140" s="199"/>
      <c r="M140" s="199"/>
      <c r="N140" s="199"/>
      <c r="O140" s="199"/>
      <c r="P140" s="199"/>
      <c r="Q140" s="219"/>
      <c r="R140" s="199"/>
      <c r="S140" s="199"/>
      <c r="T140" s="199"/>
      <c r="U140" s="199"/>
      <c r="V140" s="199"/>
      <c r="W140" s="199"/>
      <c r="X140" s="199"/>
      <c r="Y140" s="199"/>
      <c r="Z140" s="179"/>
    </row>
    <row r="141" spans="1:26" ht="15.75" hidden="1" customHeight="1" x14ac:dyDescent="0.15">
      <c r="A141" s="156"/>
      <c r="B141" s="156"/>
      <c r="C141" s="179"/>
      <c r="D141" s="179"/>
      <c r="E141" s="179"/>
      <c r="F141" s="179"/>
      <c r="G141" s="179"/>
      <c r="H141" s="179"/>
      <c r="I141" s="199"/>
      <c r="J141" s="199"/>
      <c r="K141" s="199"/>
      <c r="L141" s="199"/>
      <c r="M141" s="199"/>
      <c r="N141" s="199"/>
      <c r="O141" s="199"/>
      <c r="P141" s="199"/>
      <c r="Q141" s="219"/>
      <c r="R141" s="199"/>
      <c r="S141" s="199"/>
      <c r="T141" s="199"/>
      <c r="U141" s="199"/>
      <c r="V141" s="199"/>
      <c r="W141" s="199"/>
      <c r="X141" s="199"/>
      <c r="Y141" s="199"/>
      <c r="Z141" s="179"/>
    </row>
    <row r="142" spans="1:26" ht="15.75" hidden="1" customHeight="1" x14ac:dyDescent="0.15">
      <c r="A142" s="156"/>
      <c r="B142" s="156"/>
      <c r="C142" s="179"/>
      <c r="D142" s="179"/>
      <c r="E142" s="179"/>
      <c r="F142" s="179"/>
      <c r="G142" s="179"/>
      <c r="H142" s="179"/>
      <c r="I142" s="199"/>
      <c r="J142" s="199"/>
      <c r="K142" s="199"/>
      <c r="L142" s="199"/>
      <c r="M142" s="199"/>
      <c r="N142" s="199"/>
      <c r="O142" s="199"/>
      <c r="P142" s="199"/>
      <c r="Q142" s="219"/>
      <c r="R142" s="199"/>
      <c r="S142" s="199"/>
      <c r="T142" s="199"/>
      <c r="U142" s="199"/>
      <c r="V142" s="199"/>
      <c r="W142" s="199"/>
      <c r="X142" s="199"/>
      <c r="Y142" s="199"/>
      <c r="Z142" s="179"/>
    </row>
    <row r="143" spans="1:26" ht="15.75" hidden="1" customHeight="1" x14ac:dyDescent="0.15">
      <c r="A143" s="156"/>
      <c r="B143" s="156"/>
      <c r="C143" s="179"/>
      <c r="D143" s="179"/>
      <c r="E143" s="179"/>
      <c r="F143" s="179"/>
      <c r="G143" s="179"/>
      <c r="H143" s="179"/>
      <c r="I143" s="199"/>
      <c r="J143" s="199"/>
      <c r="K143" s="199"/>
      <c r="L143" s="199"/>
      <c r="M143" s="199"/>
      <c r="N143" s="199"/>
      <c r="O143" s="199"/>
      <c r="P143" s="199"/>
      <c r="Q143" s="219"/>
      <c r="R143" s="199"/>
      <c r="S143" s="199"/>
      <c r="T143" s="199"/>
      <c r="U143" s="199"/>
      <c r="V143" s="199"/>
      <c r="W143" s="199"/>
      <c r="X143" s="199"/>
      <c r="Y143" s="199"/>
      <c r="Z143" s="179"/>
    </row>
    <row r="144" spans="1:26" ht="15.75" hidden="1" customHeight="1" x14ac:dyDescent="0.15">
      <c r="A144" s="156"/>
      <c r="B144" s="156"/>
      <c r="C144" s="179"/>
      <c r="D144" s="179"/>
      <c r="E144" s="179"/>
      <c r="F144" s="179"/>
      <c r="G144" s="179"/>
      <c r="H144" s="179"/>
      <c r="I144" s="199"/>
      <c r="J144" s="199"/>
      <c r="K144" s="199"/>
      <c r="L144" s="199"/>
      <c r="M144" s="199"/>
      <c r="N144" s="199"/>
      <c r="O144" s="199"/>
      <c r="P144" s="199"/>
      <c r="Q144" s="219"/>
      <c r="R144" s="199"/>
      <c r="S144" s="199"/>
      <c r="T144" s="199"/>
      <c r="U144" s="199"/>
      <c r="V144" s="199"/>
      <c r="W144" s="199"/>
      <c r="X144" s="199"/>
      <c r="Y144" s="199"/>
      <c r="Z144" s="179"/>
    </row>
    <row r="145" spans="1:26" ht="15.75" hidden="1" customHeight="1" x14ac:dyDescent="0.15">
      <c r="A145" s="156"/>
      <c r="B145" s="156"/>
      <c r="C145" s="179"/>
      <c r="D145" s="179"/>
      <c r="E145" s="179"/>
      <c r="F145" s="179"/>
      <c r="G145" s="179"/>
      <c r="H145" s="179"/>
      <c r="I145" s="199"/>
      <c r="J145" s="199"/>
      <c r="K145" s="199"/>
      <c r="L145" s="199"/>
      <c r="M145" s="199"/>
      <c r="N145" s="199"/>
      <c r="O145" s="199"/>
      <c r="P145" s="199"/>
      <c r="Q145" s="219"/>
      <c r="R145" s="199"/>
      <c r="S145" s="199"/>
      <c r="T145" s="199"/>
      <c r="U145" s="199"/>
      <c r="V145" s="199"/>
      <c r="W145" s="199"/>
      <c r="X145" s="199"/>
      <c r="Y145" s="199"/>
      <c r="Z145" s="179"/>
    </row>
    <row r="146" spans="1:26" ht="15.75" hidden="1" customHeight="1" x14ac:dyDescent="0.15">
      <c r="A146" s="156"/>
      <c r="B146" s="156"/>
      <c r="C146" s="179"/>
      <c r="D146" s="179"/>
      <c r="E146" s="179"/>
      <c r="F146" s="179"/>
      <c r="G146" s="179"/>
      <c r="H146" s="179"/>
      <c r="I146" s="199"/>
      <c r="J146" s="199"/>
      <c r="K146" s="199"/>
      <c r="L146" s="199"/>
      <c r="M146" s="199"/>
      <c r="N146" s="199"/>
      <c r="O146" s="199"/>
      <c r="P146" s="199"/>
      <c r="Q146" s="219"/>
      <c r="R146" s="199"/>
      <c r="S146" s="199"/>
      <c r="T146" s="199"/>
      <c r="U146" s="199"/>
      <c r="V146" s="199"/>
      <c r="W146" s="199"/>
      <c r="X146" s="199"/>
      <c r="Y146" s="199"/>
      <c r="Z146" s="179"/>
    </row>
    <row r="147" spans="1:26" ht="15.75" hidden="1" customHeight="1" x14ac:dyDescent="0.15">
      <c r="A147" s="156"/>
      <c r="B147" s="156"/>
      <c r="C147" s="179"/>
      <c r="D147" s="179"/>
      <c r="E147" s="179"/>
      <c r="F147" s="179"/>
      <c r="G147" s="179"/>
      <c r="H147" s="179"/>
      <c r="I147" s="199"/>
      <c r="J147" s="199"/>
      <c r="K147" s="199"/>
      <c r="L147" s="199"/>
      <c r="M147" s="199"/>
      <c r="N147" s="199"/>
      <c r="O147" s="199"/>
      <c r="P147" s="199"/>
      <c r="Q147" s="219"/>
      <c r="R147" s="199"/>
      <c r="S147" s="199"/>
      <c r="T147" s="199"/>
      <c r="U147" s="199"/>
      <c r="V147" s="199"/>
      <c r="W147" s="199"/>
      <c r="X147" s="199"/>
      <c r="Y147" s="199"/>
      <c r="Z147" s="179"/>
    </row>
    <row r="148" spans="1:26" ht="15.75" hidden="1" customHeight="1" x14ac:dyDescent="0.15">
      <c r="A148" s="156"/>
      <c r="B148" s="156"/>
      <c r="C148" s="179"/>
      <c r="D148" s="179"/>
      <c r="E148" s="179"/>
      <c r="F148" s="179"/>
      <c r="G148" s="179"/>
      <c r="H148" s="179"/>
      <c r="I148" s="199"/>
      <c r="J148" s="199"/>
      <c r="K148" s="199"/>
      <c r="L148" s="199"/>
      <c r="M148" s="199"/>
      <c r="N148" s="199"/>
      <c r="O148" s="199"/>
      <c r="P148" s="199"/>
      <c r="Q148" s="219"/>
      <c r="R148" s="199"/>
      <c r="S148" s="199"/>
      <c r="T148" s="199"/>
      <c r="U148" s="199"/>
      <c r="V148" s="199"/>
      <c r="W148" s="199"/>
      <c r="X148" s="199"/>
      <c r="Y148" s="199"/>
      <c r="Z148" s="179"/>
    </row>
    <row r="149" spans="1:26" ht="20.100000000000001" customHeight="1" x14ac:dyDescent="0.15">
      <c r="A149" s="156"/>
      <c r="B149" s="156"/>
      <c r="C149" s="179"/>
      <c r="D149" s="179"/>
      <c r="E149" s="179"/>
      <c r="F149" s="179"/>
      <c r="G149" s="179"/>
      <c r="H149" s="179"/>
      <c r="I149" s="199"/>
      <c r="J149" s="179"/>
      <c r="K149" s="179"/>
      <c r="L149" s="179"/>
      <c r="M149" s="179"/>
      <c r="N149" s="179"/>
      <c r="O149" s="179"/>
      <c r="P149" s="179"/>
      <c r="Q149" s="220"/>
      <c r="R149" s="179"/>
      <c r="S149" s="179"/>
      <c r="T149" s="179"/>
      <c r="U149" s="179"/>
      <c r="V149" s="179"/>
      <c r="W149" s="179"/>
      <c r="X149" s="179"/>
      <c r="Y149" s="179"/>
      <c r="Z149" s="179"/>
    </row>
    <row r="150" spans="1:26" ht="20.100000000000001" customHeight="1" x14ac:dyDescent="0.15">
      <c r="A150" s="156"/>
      <c r="B150" s="156"/>
      <c r="C150" s="166" t="s">
        <v>102</v>
      </c>
      <c r="D150" s="167"/>
      <c r="E150" s="167"/>
      <c r="F150" s="167"/>
      <c r="G150" s="167"/>
      <c r="H150" s="168"/>
      <c r="I150" s="200"/>
      <c r="K150" s="200"/>
    </row>
    <row r="151" spans="1:26" ht="20.100000000000001" customHeight="1" x14ac:dyDescent="0.15">
      <c r="A151" s="156"/>
      <c r="B151" s="156"/>
      <c r="C151" s="169"/>
      <c r="D151" s="170"/>
      <c r="E151" s="170"/>
      <c r="F151" s="170"/>
      <c r="G151" s="170"/>
      <c r="H151" s="170"/>
      <c r="I151" s="171"/>
      <c r="J151" s="171"/>
      <c r="K151" s="171"/>
      <c r="L151" s="171"/>
      <c r="M151" s="171"/>
      <c r="N151" s="171"/>
      <c r="O151" s="171"/>
      <c r="P151" s="171"/>
      <c r="Q151" s="171"/>
      <c r="R151" s="171"/>
      <c r="S151" s="171"/>
      <c r="T151" s="171"/>
      <c r="U151" s="171"/>
      <c r="V151" s="171"/>
      <c r="W151" s="171"/>
      <c r="X151" s="171"/>
      <c r="Y151" s="171"/>
      <c r="Z151" s="172"/>
    </row>
    <row r="152" spans="1:26" ht="20.100000000000001" customHeight="1" x14ac:dyDescent="0.15">
      <c r="A152" s="156"/>
      <c r="B152" s="156"/>
      <c r="C152" s="169"/>
      <c r="D152" s="221" t="s">
        <v>103</v>
      </c>
      <c r="E152" s="201"/>
      <c r="F152" s="201"/>
      <c r="G152" s="201"/>
      <c r="H152" s="201"/>
      <c r="I152" s="201"/>
      <c r="J152" s="201"/>
      <c r="K152" s="201"/>
      <c r="L152" s="201"/>
      <c r="M152" s="201"/>
      <c r="N152" s="201"/>
      <c r="O152" s="201"/>
      <c r="P152" s="201"/>
      <c r="Q152" s="201"/>
      <c r="R152" s="201"/>
      <c r="S152" s="201"/>
      <c r="T152" s="201"/>
      <c r="U152" s="201"/>
      <c r="V152" s="201"/>
      <c r="W152" s="201"/>
      <c r="X152" s="180"/>
      <c r="Y152" s="179"/>
      <c r="Z152" s="178"/>
    </row>
    <row r="153" spans="1:26" ht="20.100000000000001" customHeight="1" x14ac:dyDescent="0.15">
      <c r="A153" s="156">
        <f>IFERROR(IF(AND($I153&lt;&gt;"しない", $I153&lt;&gt;"する"),1001,0),3)</f>
        <v>0</v>
      </c>
      <c r="B153" s="156"/>
      <c r="C153" s="173"/>
      <c r="D153" s="174">
        <v>1</v>
      </c>
      <c r="E153" s="179" t="s">
        <v>104</v>
      </c>
      <c r="F153" s="179"/>
      <c r="G153" s="179"/>
      <c r="H153" s="179"/>
      <c r="I153" s="65" t="s">
        <v>105</v>
      </c>
      <c r="J153" s="66"/>
      <c r="K153" s="66"/>
      <c r="L153" s="66"/>
      <c r="M153" s="66"/>
      <c r="N153" s="179"/>
      <c r="O153" s="179"/>
      <c r="P153" s="179"/>
      <c r="Q153" s="179"/>
      <c r="R153" s="179"/>
      <c r="S153" s="179"/>
      <c r="T153" s="179"/>
      <c r="U153" s="179"/>
      <c r="Z153" s="222"/>
    </row>
    <row r="154" spans="1:26" ht="20.100000000000001" customHeight="1" x14ac:dyDescent="0.15">
      <c r="A154" s="156"/>
      <c r="B154" s="156"/>
      <c r="C154" s="182"/>
      <c r="D154" s="179"/>
      <c r="E154" s="179"/>
      <c r="F154" s="179"/>
      <c r="G154" s="179"/>
      <c r="H154" s="179"/>
      <c r="I154" s="223"/>
      <c r="J154" s="181" t="s">
        <v>43</v>
      </c>
      <c r="K154" s="181"/>
      <c r="L154" s="181"/>
      <c r="M154" s="181"/>
      <c r="N154" s="181"/>
      <c r="O154" s="181"/>
      <c r="P154" s="181"/>
      <c r="Q154" s="181"/>
      <c r="R154" s="181"/>
      <c r="S154" s="181"/>
      <c r="T154" s="181"/>
      <c r="U154" s="179"/>
      <c r="Z154" s="222"/>
    </row>
    <row r="155" spans="1:26" ht="20.100000000000001" customHeight="1" x14ac:dyDescent="0.15">
      <c r="A155" s="156">
        <f>IFERROR(IF(AND($I153="する",OR(TRIM($I155)="", NOT(OR(IFERROR(SEARCH(" ",$I155),0)&gt;0, IFERROR(SEARCH("　",$I155),0)&gt;0)))),1001,0),3)</f>
        <v>0</v>
      </c>
      <c r="B155" s="156"/>
      <c r="C155" s="173"/>
      <c r="D155" s="174">
        <v>2</v>
      </c>
      <c r="E155" s="154" t="s">
        <v>112</v>
      </c>
      <c r="I155" s="65"/>
      <c r="J155" s="65"/>
      <c r="K155" s="65"/>
      <c r="L155" s="65"/>
      <c r="M155" s="65"/>
      <c r="N155" s="65"/>
      <c r="O155" s="65"/>
      <c r="P155" s="65"/>
      <c r="Q155" s="65"/>
      <c r="R155" s="65"/>
      <c r="S155" s="65"/>
      <c r="T155" s="65"/>
      <c r="U155" s="65"/>
      <c r="V155" s="65"/>
      <c r="W155" s="65"/>
      <c r="X155" s="65"/>
      <c r="Y155" s="65"/>
      <c r="Z155" s="178"/>
    </row>
    <row r="156" spans="1:26" ht="20.100000000000001" customHeight="1" x14ac:dyDescent="0.15">
      <c r="A156" s="156"/>
      <c r="B156" s="156"/>
      <c r="C156" s="173"/>
      <c r="D156" s="174"/>
      <c r="E156" s="179"/>
      <c r="F156" s="179"/>
      <c r="G156" s="179"/>
      <c r="H156" s="179"/>
      <c r="I156" s="185"/>
      <c r="J156" s="181" t="s">
        <v>83</v>
      </c>
      <c r="K156" s="181"/>
      <c r="L156" s="181"/>
      <c r="M156" s="181"/>
      <c r="N156" s="181"/>
      <c r="O156" s="181"/>
      <c r="P156" s="181"/>
      <c r="Q156" s="181"/>
      <c r="R156" s="181"/>
      <c r="S156" s="181"/>
      <c r="T156" s="181"/>
      <c r="U156" s="181"/>
      <c r="V156" s="181"/>
      <c r="W156" s="181"/>
      <c r="X156" s="181"/>
      <c r="Y156" s="181"/>
      <c r="Z156" s="178"/>
    </row>
    <row r="157" spans="1:26" ht="20.100000000000001" customHeight="1" x14ac:dyDescent="0.15">
      <c r="A157" s="156">
        <f>IFERROR(IF(AND($I153="する",OR(TRIM($I157)="", NOT(OR(IFERROR(SEARCH(" ",$I157),0)&gt;0, IFERROR(SEARCH("　",$I157),0)&gt;0)))),1001,0),3)</f>
        <v>0</v>
      </c>
      <c r="B157" s="156"/>
      <c r="C157" s="173"/>
      <c r="D157" s="174">
        <v>3</v>
      </c>
      <c r="E157" s="154" t="s">
        <v>113</v>
      </c>
      <c r="I157" s="65"/>
      <c r="J157" s="65"/>
      <c r="K157" s="65"/>
      <c r="L157" s="65"/>
      <c r="M157" s="65"/>
      <c r="N157" s="65"/>
      <c r="O157" s="65"/>
      <c r="P157" s="65"/>
      <c r="Q157" s="65"/>
      <c r="R157" s="65"/>
      <c r="S157" s="65"/>
      <c r="T157" s="65"/>
      <c r="U157" s="65"/>
      <c r="V157" s="65"/>
      <c r="W157" s="65"/>
      <c r="X157" s="65"/>
      <c r="Y157" s="65"/>
      <c r="Z157" s="178"/>
    </row>
    <row r="158" spans="1:26" ht="20.100000000000001" customHeight="1" x14ac:dyDescent="0.15">
      <c r="A158" s="156"/>
      <c r="B158" s="156"/>
      <c r="C158" s="182"/>
      <c r="D158" s="179"/>
      <c r="E158" s="179"/>
      <c r="F158" s="179"/>
      <c r="G158" s="179"/>
      <c r="H158" s="179"/>
      <c r="I158" s="185"/>
      <c r="J158" s="181" t="s">
        <v>85</v>
      </c>
      <c r="K158" s="181"/>
      <c r="L158" s="181"/>
      <c r="M158" s="181"/>
      <c r="N158" s="181"/>
      <c r="O158" s="181"/>
      <c r="P158" s="181"/>
      <c r="Q158" s="181"/>
      <c r="R158" s="181"/>
      <c r="S158" s="181"/>
      <c r="T158" s="181"/>
      <c r="U158" s="181"/>
      <c r="V158" s="181"/>
      <c r="W158" s="181"/>
      <c r="X158" s="181"/>
      <c r="Y158" s="181"/>
      <c r="Z158" s="178"/>
    </row>
    <row r="159" spans="1:26" ht="20.100000000000001" customHeight="1" x14ac:dyDescent="0.15">
      <c r="A159" s="156">
        <f>IFERROR(IF(AND($I153="する",OR(TRIM($I159)="", LEN($I159)&lt;&gt;8, NOT(ISNUMBER(VALUE($I159))), IFERROR(SEARCH("-", $I159),0)&gt;0)),1001,0),3)</f>
        <v>0</v>
      </c>
      <c r="B159" s="156"/>
      <c r="C159" s="173"/>
      <c r="D159" s="174">
        <v>4</v>
      </c>
      <c r="E159" s="154" t="s">
        <v>106</v>
      </c>
      <c r="I159" s="65"/>
      <c r="J159" s="65"/>
      <c r="K159" s="65"/>
      <c r="L159" s="65"/>
      <c r="M159" s="65"/>
      <c r="N159" s="179"/>
      <c r="O159" s="179"/>
      <c r="P159" s="179"/>
      <c r="Q159" s="179"/>
      <c r="R159" s="179"/>
      <c r="S159" s="179"/>
      <c r="T159" s="179"/>
      <c r="U159" s="179"/>
      <c r="V159" s="179"/>
      <c r="W159" s="179"/>
      <c r="X159" s="179"/>
      <c r="Y159" s="179"/>
      <c r="Z159" s="178"/>
    </row>
    <row r="160" spans="1:26" ht="20.100000000000001" customHeight="1" x14ac:dyDescent="0.15">
      <c r="A160" s="156"/>
      <c r="B160" s="156"/>
      <c r="C160" s="182"/>
      <c r="D160" s="179"/>
      <c r="E160" s="179"/>
      <c r="F160" s="179"/>
      <c r="G160" s="179"/>
      <c r="H160" s="179"/>
      <c r="I160" s="176"/>
      <c r="J160" s="181" t="s">
        <v>138</v>
      </c>
      <c r="K160" s="180"/>
      <c r="L160" s="180"/>
      <c r="M160" s="180"/>
      <c r="N160" s="180"/>
      <c r="O160" s="180"/>
      <c r="P160" s="180"/>
      <c r="Q160" s="180"/>
      <c r="R160" s="180"/>
      <c r="S160" s="180"/>
      <c r="T160" s="180"/>
      <c r="U160" s="180"/>
      <c r="V160" s="180"/>
      <c r="W160" s="180"/>
      <c r="X160" s="180"/>
      <c r="Y160" s="180"/>
      <c r="Z160" s="178"/>
    </row>
    <row r="161" spans="1:27" ht="20.100000000000001" customHeight="1" x14ac:dyDescent="0.15">
      <c r="A161" s="156">
        <f>IFERROR(IF(AND($I153="する",TRIM($I161)=""),1001,0),3)</f>
        <v>0</v>
      </c>
      <c r="B161" s="156"/>
      <c r="C161" s="173"/>
      <c r="D161" s="174">
        <v>5</v>
      </c>
      <c r="E161" s="154" t="s">
        <v>78</v>
      </c>
      <c r="I161" s="141"/>
      <c r="J161" s="142"/>
      <c r="K161" s="142"/>
      <c r="L161" s="142"/>
      <c r="M161" s="142"/>
      <c r="N161" s="179"/>
      <c r="O161" s="179"/>
      <c r="P161" s="179"/>
      <c r="Q161" s="179"/>
      <c r="R161" s="179"/>
      <c r="S161" s="179"/>
      <c r="T161" s="179"/>
      <c r="U161" s="179"/>
      <c r="V161" s="179"/>
      <c r="W161" s="179"/>
      <c r="X161" s="179"/>
      <c r="Y161" s="179"/>
      <c r="Z161" s="178"/>
    </row>
    <row r="162" spans="1:27" ht="20.100000000000001" customHeight="1" x14ac:dyDescent="0.15">
      <c r="A162" s="156"/>
      <c r="B162" s="156"/>
      <c r="C162" s="173"/>
      <c r="D162" s="174"/>
      <c r="E162" s="179"/>
      <c r="F162" s="179"/>
      <c r="G162" s="179"/>
      <c r="H162" s="179"/>
      <c r="I162" s="176"/>
      <c r="J162" s="181" t="s">
        <v>151</v>
      </c>
      <c r="K162" s="180"/>
      <c r="L162" s="180"/>
      <c r="M162" s="180"/>
      <c r="N162" s="180"/>
      <c r="O162" s="180"/>
      <c r="P162" s="180"/>
      <c r="Q162" s="180"/>
      <c r="R162" s="180"/>
      <c r="S162" s="180"/>
      <c r="T162" s="180"/>
      <c r="U162" s="180"/>
      <c r="V162" s="180"/>
      <c r="W162" s="180"/>
      <c r="X162" s="180"/>
      <c r="Y162" s="180"/>
      <c r="Z162" s="178"/>
    </row>
    <row r="163" spans="1:27" ht="20.100000000000001" customHeight="1" x14ac:dyDescent="0.15">
      <c r="A163" s="156">
        <f>IFERROR(IF(AND($I153="する",AND($I163&lt;&gt;"", OR(ISERROR(FIND("@"&amp;LEFT($I163,3)&amp;"@", 都道府県3))=FALSE, ISERROR(FIND("@"&amp;LEFT($I163,4)&amp;"@",都道府県4))=FALSE))=FALSE),1001,0),3)</f>
        <v>0</v>
      </c>
      <c r="B163" s="156"/>
      <c r="C163" s="173"/>
      <c r="D163" s="174">
        <v>6</v>
      </c>
      <c r="E163" s="154" t="s">
        <v>79</v>
      </c>
      <c r="I163" s="143"/>
      <c r="J163" s="143"/>
      <c r="K163" s="143"/>
      <c r="L163" s="143"/>
      <c r="M163" s="143"/>
      <c r="N163" s="143"/>
      <c r="O163" s="143"/>
      <c r="P163" s="143"/>
      <c r="Q163" s="144"/>
      <c r="R163" s="143"/>
      <c r="S163" s="143"/>
      <c r="T163" s="143"/>
      <c r="U163" s="143"/>
      <c r="V163" s="143"/>
      <c r="W163" s="143"/>
      <c r="X163" s="143"/>
      <c r="Y163" s="143"/>
      <c r="Z163" s="178"/>
    </row>
    <row r="164" spans="1:27" ht="20.100000000000001" customHeight="1" x14ac:dyDescent="0.15">
      <c r="A164" s="156"/>
      <c r="B164" s="156"/>
      <c r="C164" s="173"/>
      <c r="D164" s="174"/>
      <c r="E164" s="179"/>
      <c r="F164" s="179"/>
      <c r="G164" s="179"/>
      <c r="H164" s="179"/>
      <c r="I164" s="176"/>
      <c r="J164" s="181" t="s">
        <v>80</v>
      </c>
      <c r="K164" s="180"/>
      <c r="L164" s="180"/>
      <c r="M164" s="180"/>
      <c r="N164" s="180"/>
      <c r="O164" s="180"/>
      <c r="P164" s="180"/>
      <c r="Q164" s="180"/>
      <c r="R164" s="180"/>
      <c r="S164" s="180"/>
      <c r="T164" s="180"/>
      <c r="U164" s="180"/>
      <c r="V164" s="180"/>
      <c r="W164" s="180"/>
      <c r="X164" s="180"/>
      <c r="Y164" s="180"/>
      <c r="Z164" s="178"/>
    </row>
    <row r="165" spans="1:27" ht="20.100000000000001" customHeight="1" x14ac:dyDescent="0.15">
      <c r="A165" s="156">
        <f>IFERROR(IF(AND($I153="する",NOT(AND(TRIM($I165)&lt;&gt;"",ISNUMBER(VALUE(SUBSTITUTE($I165,"-",""))),IFERROR(SEARCH("-",$I165),0)&gt;0))),1001,0),3)</f>
        <v>0</v>
      </c>
      <c r="B165" s="156"/>
      <c r="C165" s="173"/>
      <c r="D165" s="174">
        <v>7</v>
      </c>
      <c r="E165" s="154" t="s">
        <v>86</v>
      </c>
      <c r="I165" s="65"/>
      <c r="J165" s="65"/>
      <c r="K165" s="65"/>
      <c r="L165" s="65"/>
      <c r="M165" s="65"/>
      <c r="Y165" s="180"/>
      <c r="Z165" s="178"/>
    </row>
    <row r="166" spans="1:27" ht="20.100000000000001" customHeight="1" x14ac:dyDescent="0.15">
      <c r="A166" s="156"/>
      <c r="B166" s="156"/>
      <c r="C166" s="182"/>
      <c r="D166" s="179"/>
      <c r="E166" s="179"/>
      <c r="F166" s="179"/>
      <c r="G166" s="179"/>
      <c r="H166" s="179"/>
      <c r="I166" s="176"/>
      <c r="J166" s="181" t="s">
        <v>89</v>
      </c>
      <c r="K166" s="180"/>
      <c r="L166" s="180"/>
      <c r="M166" s="180"/>
      <c r="N166" s="180"/>
      <c r="O166" s="180"/>
      <c r="P166" s="180"/>
      <c r="Q166" s="180"/>
      <c r="R166" s="180"/>
      <c r="S166" s="180"/>
      <c r="T166" s="180"/>
      <c r="U166" s="180"/>
      <c r="V166" s="180"/>
      <c r="W166" s="180"/>
      <c r="X166" s="180"/>
      <c r="Y166" s="180"/>
      <c r="Z166" s="178"/>
    </row>
    <row r="167" spans="1:27" ht="20.100000000000001" customHeight="1" x14ac:dyDescent="0.15">
      <c r="A167" s="156">
        <f>IFERROR(IF(AND($I153="する",AND(TRIM($I167)&lt;&gt;"",NOT(AND(ISNUMBER(VALUE(SUBSTITUTE($I167,"-",""))),IFERROR(SEARCH("-",$I167),0)&gt;0)))),1001,0),3)</f>
        <v>0</v>
      </c>
      <c r="B167" s="156"/>
      <c r="C167" s="173"/>
      <c r="D167" s="174">
        <v>8</v>
      </c>
      <c r="E167" s="154" t="s">
        <v>90</v>
      </c>
      <c r="I167" s="65"/>
      <c r="J167" s="65"/>
      <c r="K167" s="65"/>
      <c r="L167" s="65"/>
      <c r="M167" s="65"/>
      <c r="N167" s="180"/>
      <c r="O167" s="180"/>
      <c r="P167" s="180"/>
      <c r="Q167" s="180"/>
      <c r="R167" s="180"/>
      <c r="S167" s="180"/>
      <c r="T167" s="180"/>
      <c r="U167" s="180"/>
      <c r="V167" s="180"/>
      <c r="W167" s="180"/>
      <c r="X167" s="180"/>
      <c r="Y167" s="180"/>
      <c r="Z167" s="178"/>
    </row>
    <row r="168" spans="1:27" ht="20.100000000000001" customHeight="1" x14ac:dyDescent="0.15">
      <c r="A168" s="156"/>
      <c r="B168" s="156"/>
      <c r="C168" s="182"/>
      <c r="D168" s="179"/>
      <c r="E168" s="179"/>
      <c r="F168" s="179"/>
      <c r="G168" s="179"/>
      <c r="H168" s="179"/>
      <c r="I168" s="176"/>
      <c r="J168" s="181" t="s">
        <v>89</v>
      </c>
      <c r="K168" s="180"/>
      <c r="L168" s="180"/>
      <c r="M168" s="180"/>
      <c r="N168" s="180"/>
      <c r="O168" s="180"/>
      <c r="P168" s="180"/>
      <c r="Q168" s="180"/>
      <c r="R168" s="180"/>
      <c r="S168" s="180"/>
      <c r="T168" s="180"/>
      <c r="U168" s="180"/>
      <c r="V168" s="180"/>
      <c r="W168" s="180"/>
      <c r="X168" s="180"/>
      <c r="Y168" s="180"/>
      <c r="Z168" s="178"/>
    </row>
    <row r="169" spans="1:27" ht="20.100000000000001" customHeight="1" x14ac:dyDescent="0.15">
      <c r="A169" s="156">
        <f>IFERROR(IF(AND($I153="する",AND(TRIM($I169)&lt;&gt;"", NOT(IFERROR(SEARCH("@",$I169),0)&gt;0))),1001,0),3)</f>
        <v>0</v>
      </c>
      <c r="B169" s="156"/>
      <c r="C169" s="173"/>
      <c r="D169" s="174">
        <v>9</v>
      </c>
      <c r="E169" s="154" t="s">
        <v>91</v>
      </c>
      <c r="I169" s="65"/>
      <c r="J169" s="65"/>
      <c r="K169" s="65"/>
      <c r="L169" s="65"/>
      <c r="M169" s="65"/>
      <c r="N169" s="65"/>
      <c r="O169" s="65"/>
      <c r="P169" s="65"/>
      <c r="Q169" s="140"/>
      <c r="R169" s="65"/>
      <c r="S169" s="65"/>
      <c r="T169" s="65"/>
      <c r="U169" s="65"/>
      <c r="V169" s="65"/>
      <c r="W169" s="65"/>
      <c r="X169" s="65"/>
      <c r="Y169" s="65"/>
      <c r="Z169" s="178"/>
    </row>
    <row r="170" spans="1:27" ht="20.100000000000001" customHeight="1" x14ac:dyDescent="0.15">
      <c r="A170" s="156"/>
      <c r="B170" s="156"/>
      <c r="C170" s="182"/>
      <c r="D170" s="179"/>
      <c r="E170" s="179"/>
      <c r="F170" s="179"/>
      <c r="G170" s="179"/>
      <c r="H170" s="179"/>
      <c r="I170" s="176"/>
      <c r="J170" s="187" t="s">
        <v>149</v>
      </c>
      <c r="K170" s="204"/>
      <c r="L170" s="180"/>
      <c r="M170" s="180"/>
      <c r="N170" s="180"/>
      <c r="O170" s="180"/>
      <c r="P170" s="180"/>
      <c r="Q170" s="205"/>
      <c r="R170" s="180"/>
      <c r="S170" s="180"/>
      <c r="T170" s="180"/>
      <c r="U170" s="180"/>
      <c r="V170" s="180"/>
      <c r="W170" s="180"/>
      <c r="X170" s="180"/>
      <c r="Y170" s="180"/>
      <c r="Z170" s="178"/>
    </row>
    <row r="171" spans="1:27" ht="20.100000000000001" customHeight="1" x14ac:dyDescent="0.15">
      <c r="A171" s="156"/>
      <c r="B171" s="156"/>
      <c r="C171" s="193"/>
      <c r="D171" s="194"/>
      <c r="E171" s="194"/>
      <c r="F171" s="194"/>
      <c r="G171" s="194"/>
      <c r="H171" s="194"/>
      <c r="I171" s="195"/>
      <c r="J171" s="195"/>
      <c r="K171" s="196"/>
      <c r="L171" s="195"/>
      <c r="M171" s="195"/>
      <c r="N171" s="195"/>
      <c r="O171" s="195"/>
      <c r="P171" s="195"/>
      <c r="Q171" s="195"/>
      <c r="R171" s="195"/>
      <c r="S171" s="195"/>
      <c r="T171" s="195"/>
      <c r="U171" s="195"/>
      <c r="V171" s="195"/>
      <c r="W171" s="195"/>
      <c r="X171" s="195"/>
      <c r="Y171" s="224"/>
      <c r="Z171" s="197"/>
      <c r="AA171" s="211"/>
    </row>
    <row r="172" spans="1:27" ht="20.100000000000001" customHeight="1" x14ac:dyDescent="0.15">
      <c r="A172" s="156"/>
      <c r="B172" s="156"/>
      <c r="C172" s="179"/>
      <c r="D172" s="179"/>
      <c r="E172" s="179"/>
      <c r="F172" s="179"/>
      <c r="G172" s="179"/>
      <c r="H172" s="179"/>
      <c r="I172" s="199"/>
      <c r="J172" s="199"/>
      <c r="K172" s="199"/>
      <c r="L172" s="199"/>
      <c r="M172" s="199"/>
      <c r="N172" s="199"/>
      <c r="O172" s="199"/>
      <c r="P172" s="199"/>
      <c r="Q172" s="199"/>
      <c r="R172" s="199"/>
      <c r="S172" s="199"/>
      <c r="T172" s="199"/>
      <c r="U172" s="199"/>
      <c r="V172" s="199"/>
      <c r="W172" s="199"/>
      <c r="X172" s="199"/>
      <c r="Y172" s="225"/>
      <c r="Z172" s="179"/>
      <c r="AA172" s="211"/>
    </row>
    <row r="173" spans="1:27" ht="20.100000000000001" customHeight="1" x14ac:dyDescent="0.15">
      <c r="A173" s="156"/>
      <c r="B173" s="156"/>
      <c r="C173" s="179"/>
      <c r="D173" s="179"/>
      <c r="E173" s="179"/>
      <c r="F173" s="179"/>
      <c r="G173" s="179"/>
      <c r="H173" s="179"/>
      <c r="I173" s="226"/>
      <c r="J173" s="199"/>
      <c r="K173" s="199"/>
      <c r="L173" s="199"/>
      <c r="M173" s="199"/>
      <c r="N173" s="225"/>
      <c r="O173" s="199"/>
      <c r="P173" s="199"/>
      <c r="Q173" s="199"/>
      <c r="R173" s="225"/>
      <c r="S173" s="199"/>
      <c r="T173" s="199"/>
      <c r="U173" s="199"/>
      <c r="V173" s="199"/>
      <c r="W173" s="199"/>
      <c r="X173" s="199"/>
      <c r="Y173" s="199"/>
      <c r="Z173" s="199"/>
      <c r="AA173" s="199"/>
    </row>
    <row r="174" spans="1:27" ht="20.100000000000001" customHeight="1" x14ac:dyDescent="0.15">
      <c r="A174" s="156"/>
      <c r="B174" s="156"/>
      <c r="C174" s="166" t="s">
        <v>45</v>
      </c>
      <c r="D174" s="167"/>
      <c r="E174" s="167"/>
      <c r="F174" s="167"/>
      <c r="G174" s="167"/>
      <c r="H174" s="168"/>
      <c r="I174" s="227"/>
      <c r="J174" s="228"/>
      <c r="K174" s="228"/>
      <c r="L174" s="228"/>
      <c r="M174" s="228"/>
      <c r="N174" s="228"/>
      <c r="O174" s="228"/>
      <c r="P174" s="228"/>
      <c r="Q174" s="228"/>
      <c r="R174" s="228"/>
      <c r="S174" s="228"/>
      <c r="T174" s="228"/>
      <c r="U174" s="228"/>
      <c r="V174" s="228"/>
      <c r="W174" s="228"/>
      <c r="X174" s="228"/>
      <c r="Y174" s="228"/>
      <c r="Z174" s="228"/>
    </row>
    <row r="175" spans="1:27" ht="20.100000000000001" customHeight="1" x14ac:dyDescent="0.15">
      <c r="A175" s="156"/>
      <c r="B175" s="156"/>
      <c r="C175" s="229"/>
      <c r="D175" s="230"/>
      <c r="E175" s="230"/>
      <c r="F175" s="230"/>
      <c r="G175" s="230"/>
      <c r="H175" s="230"/>
      <c r="Z175" s="222"/>
      <c r="AA175" s="190"/>
    </row>
    <row r="176" spans="1:27" ht="20.100000000000001" customHeight="1" x14ac:dyDescent="0.15">
      <c r="A176" s="231"/>
      <c r="B176" s="156"/>
      <c r="C176" s="169"/>
      <c r="D176" s="174">
        <v>1</v>
      </c>
      <c r="E176" s="154" t="s">
        <v>145</v>
      </c>
      <c r="I176" s="60"/>
      <c r="J176" s="47"/>
      <c r="K176" s="47"/>
      <c r="L176" s="47"/>
      <c r="M176" s="47"/>
      <c r="N176" s="232"/>
      <c r="O176" s="232"/>
      <c r="P176" s="232"/>
      <c r="Q176" s="232"/>
      <c r="R176" s="232"/>
      <c r="S176" s="232"/>
      <c r="T176" s="232"/>
      <c r="U176" s="232"/>
      <c r="V176" s="179"/>
      <c r="W176" s="179"/>
      <c r="Z176" s="222"/>
    </row>
    <row r="177" spans="1:26" ht="30" customHeight="1" x14ac:dyDescent="0.15">
      <c r="A177" s="231"/>
      <c r="B177" s="156"/>
      <c r="C177" s="169"/>
      <c r="D177" s="233"/>
      <c r="E177" s="234" t="s">
        <v>146</v>
      </c>
      <c r="F177" s="234"/>
      <c r="G177" s="234"/>
      <c r="H177" s="232"/>
      <c r="I177" s="235"/>
      <c r="J177" s="202"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202"/>
      <c r="L177" s="202"/>
      <c r="M177" s="202"/>
      <c r="N177" s="202"/>
      <c r="O177" s="202"/>
      <c r="P177" s="202"/>
      <c r="Q177" s="202"/>
      <c r="R177" s="202"/>
      <c r="S177" s="202"/>
      <c r="T177" s="202"/>
      <c r="U177" s="202"/>
      <c r="V177" s="202"/>
      <c r="W177" s="202"/>
      <c r="X177" s="202"/>
      <c r="Y177" s="202"/>
      <c r="Z177" s="222"/>
    </row>
    <row r="178" spans="1:26" ht="20.100000000000001" customHeight="1" x14ac:dyDescent="0.15">
      <c r="A178" s="231"/>
      <c r="B178" s="156"/>
      <c r="C178" s="169"/>
      <c r="D178" s="174">
        <v>2</v>
      </c>
      <c r="E178" s="154" t="s">
        <v>48</v>
      </c>
      <c r="I178" s="65"/>
      <c r="J178" s="47"/>
      <c r="K178" s="47"/>
      <c r="L178" s="47"/>
      <c r="M178" s="47"/>
      <c r="N178" s="232"/>
      <c r="O178" s="232"/>
      <c r="P178" s="210"/>
      <c r="Q178" s="232"/>
      <c r="R178" s="232"/>
      <c r="S178" s="232"/>
      <c r="T178" s="232"/>
      <c r="U178" s="232"/>
      <c r="V178" s="179"/>
      <c r="W178" s="179"/>
      <c r="Z178" s="222"/>
    </row>
    <row r="179" spans="1:26" ht="20.100000000000001" customHeight="1" x14ac:dyDescent="0.15">
      <c r="A179" s="231"/>
      <c r="B179" s="156"/>
      <c r="C179" s="169"/>
      <c r="D179" s="233"/>
      <c r="E179" s="234"/>
      <c r="F179" s="234"/>
      <c r="G179" s="234"/>
      <c r="H179" s="232"/>
      <c r="I179" s="235"/>
      <c r="J179" s="236" t="s">
        <v>254</v>
      </c>
      <c r="K179" s="236"/>
      <c r="L179" s="236"/>
      <c r="M179" s="236"/>
      <c r="N179" s="236"/>
      <c r="O179" s="236"/>
      <c r="P179" s="236"/>
      <c r="Q179" s="236"/>
      <c r="R179" s="236"/>
      <c r="S179" s="236"/>
      <c r="T179" s="236"/>
      <c r="U179" s="236"/>
      <c r="V179" s="236"/>
      <c r="W179" s="236"/>
      <c r="X179" s="236"/>
      <c r="Y179" s="236"/>
      <c r="Z179" s="222"/>
    </row>
    <row r="180" spans="1:26" ht="20.100000000000001" customHeight="1" x14ac:dyDescent="0.15">
      <c r="A180" s="156"/>
      <c r="B180" s="156"/>
      <c r="C180" s="173"/>
      <c r="D180" s="174">
        <v>3</v>
      </c>
      <c r="E180" s="179" t="s">
        <v>19</v>
      </c>
      <c r="F180" s="179"/>
      <c r="P180" s="237"/>
      <c r="Q180" s="238"/>
      <c r="R180" s="238"/>
      <c r="S180" s="238"/>
      <c r="T180" s="238"/>
      <c r="U180" s="238"/>
      <c r="V180" s="238"/>
      <c r="W180" s="238"/>
      <c r="X180" s="238"/>
      <c r="Y180" s="238"/>
      <c r="Z180" s="178"/>
    </row>
    <row r="181" spans="1:26" ht="45" customHeight="1" x14ac:dyDescent="0.15">
      <c r="A181" s="156"/>
      <c r="B181" s="156"/>
      <c r="C181" s="173"/>
      <c r="D181" s="174"/>
      <c r="E181" s="239" t="s">
        <v>75</v>
      </c>
      <c r="F181" s="239"/>
      <c r="G181" s="239"/>
      <c r="H181" s="239"/>
      <c r="I181" s="239"/>
      <c r="J181" s="239"/>
      <c r="K181" s="239"/>
      <c r="L181" s="239"/>
      <c r="M181" s="239"/>
      <c r="N181" s="239"/>
      <c r="O181" s="239"/>
      <c r="P181" s="239"/>
      <c r="Q181" s="239"/>
      <c r="R181" s="239"/>
      <c r="S181" s="239"/>
      <c r="T181" s="239"/>
      <c r="U181" s="239"/>
      <c r="V181" s="239"/>
      <c r="W181" s="239"/>
      <c r="X181" s="239"/>
      <c r="Y181" s="239"/>
      <c r="Z181" s="178"/>
    </row>
    <row r="182" spans="1:26" ht="20.100000000000001" customHeight="1" x14ac:dyDescent="0.15">
      <c r="A182" s="156">
        <f>IFERROR(IF(COUNTIF($K183:$K186,"○")&gt;1,1001,0),3)</f>
        <v>0</v>
      </c>
      <c r="B182" s="552"/>
      <c r="C182" s="173"/>
      <c r="D182" s="174"/>
      <c r="E182" s="240" t="s">
        <v>20</v>
      </c>
      <c r="F182" s="241"/>
      <c r="G182" s="241"/>
      <c r="H182" s="241"/>
      <c r="I182" s="241"/>
      <c r="J182" s="242"/>
      <c r="K182" s="243" t="s">
        <v>38</v>
      </c>
      <c r="L182" s="244"/>
      <c r="M182" s="245"/>
      <c r="N182" s="246" t="s">
        <v>21</v>
      </c>
      <c r="O182" s="247"/>
      <c r="P182" s="247"/>
      <c r="Q182" s="247"/>
      <c r="R182" s="247"/>
      <c r="S182" s="247"/>
      <c r="T182" s="247"/>
      <c r="U182" s="247"/>
      <c r="V182" s="248"/>
      <c r="W182" s="249" t="s">
        <v>22</v>
      </c>
      <c r="X182" s="250"/>
      <c r="Y182" s="251"/>
      <c r="Z182" s="178"/>
    </row>
    <row r="183" spans="1:26" ht="20.100000000000001" customHeight="1" x14ac:dyDescent="0.15">
      <c r="A183" s="156"/>
      <c r="B183" s="156"/>
      <c r="C183" s="173"/>
      <c r="D183" s="252"/>
      <c r="E183" s="253" t="s">
        <v>39</v>
      </c>
      <c r="F183" s="254"/>
      <c r="G183" s="254"/>
      <c r="H183" s="254"/>
      <c r="I183" s="254"/>
      <c r="J183" s="255"/>
      <c r="K183" s="145"/>
      <c r="L183" s="146"/>
      <c r="M183" s="147"/>
      <c r="N183" s="256"/>
      <c r="O183" s="257"/>
      <c r="P183" s="257"/>
      <c r="Q183" s="257"/>
      <c r="R183" s="257"/>
      <c r="S183" s="257"/>
      <c r="T183" s="257"/>
      <c r="U183" s="257"/>
      <c r="V183" s="258"/>
      <c r="W183" s="259"/>
      <c r="X183" s="260"/>
      <c r="Y183" s="261"/>
      <c r="Z183" s="178"/>
    </row>
    <row r="184" spans="1:26" ht="20.100000000000001" customHeight="1" x14ac:dyDescent="0.15">
      <c r="A184" s="156">
        <f>IFERROR(IF(AND($K184="○",TRIM($N184)=""),1001,0),3)</f>
        <v>0</v>
      </c>
      <c r="B184" s="156"/>
      <c r="C184" s="173"/>
      <c r="D184" s="252"/>
      <c r="E184" s="262" t="s">
        <v>40</v>
      </c>
      <c r="F184" s="263"/>
      <c r="G184" s="263"/>
      <c r="H184" s="263"/>
      <c r="I184" s="263"/>
      <c r="J184" s="264"/>
      <c r="K184" s="125"/>
      <c r="L184" s="126"/>
      <c r="M184" s="127"/>
      <c r="N184" s="128"/>
      <c r="O184" s="21"/>
      <c r="P184" s="21"/>
      <c r="Q184" s="21"/>
      <c r="R184" s="21"/>
      <c r="S184" s="21"/>
      <c r="T184" s="21"/>
      <c r="U184" s="21"/>
      <c r="V184" s="129"/>
      <c r="W184" s="265"/>
      <c r="X184" s="266"/>
      <c r="Y184" s="267"/>
      <c r="Z184" s="178"/>
    </row>
    <row r="185" spans="1:26" ht="20.100000000000001" customHeight="1" x14ac:dyDescent="0.15">
      <c r="A185" s="156">
        <f>IFERROR(IF(AND($K185="○",TRIM($N185)=""),1001,0),3)</f>
        <v>0</v>
      </c>
      <c r="B185" s="156"/>
      <c r="C185" s="173"/>
      <c r="D185" s="252"/>
      <c r="E185" s="262" t="s">
        <v>41</v>
      </c>
      <c r="F185" s="263"/>
      <c r="G185" s="263"/>
      <c r="H185" s="263"/>
      <c r="I185" s="263"/>
      <c r="J185" s="264"/>
      <c r="K185" s="125"/>
      <c r="L185" s="126"/>
      <c r="M185" s="127"/>
      <c r="N185" s="128"/>
      <c r="O185" s="21"/>
      <c r="P185" s="21"/>
      <c r="Q185" s="21"/>
      <c r="R185" s="21"/>
      <c r="S185" s="21"/>
      <c r="T185" s="21"/>
      <c r="U185" s="21"/>
      <c r="V185" s="129"/>
      <c r="W185" s="268">
        <v>100</v>
      </c>
      <c r="X185" s="269"/>
      <c r="Y185" s="270" t="s">
        <v>53</v>
      </c>
      <c r="Z185" s="178"/>
    </row>
    <row r="186" spans="1:26" ht="20.100000000000001" customHeight="1" x14ac:dyDescent="0.15">
      <c r="A186" s="156">
        <f>IFERROR(IF(AND($K186="○",OR(TRIM($N186)="",TRIM($W186)="")),1001,0),3)</f>
        <v>0</v>
      </c>
      <c r="B186" s="156"/>
      <c r="C186" s="173"/>
      <c r="D186" s="252"/>
      <c r="E186" s="271" t="s">
        <v>42</v>
      </c>
      <c r="F186" s="272"/>
      <c r="G186" s="272"/>
      <c r="H186" s="272"/>
      <c r="I186" s="272"/>
      <c r="J186" s="273"/>
      <c r="K186" s="130"/>
      <c r="L186" s="131"/>
      <c r="M186" s="132"/>
      <c r="N186" s="128"/>
      <c r="O186" s="21"/>
      <c r="P186" s="21"/>
      <c r="Q186" s="21"/>
      <c r="R186" s="21"/>
      <c r="S186" s="21"/>
      <c r="T186" s="21"/>
      <c r="U186" s="21"/>
      <c r="V186" s="129"/>
      <c r="W186" s="136"/>
      <c r="X186" s="137"/>
      <c r="Y186" s="274" t="s">
        <v>53</v>
      </c>
      <c r="Z186" s="178"/>
    </row>
    <row r="187" spans="1:26" ht="20.100000000000001" customHeight="1" x14ac:dyDescent="0.15">
      <c r="A187" s="156"/>
      <c r="B187" s="156"/>
      <c r="C187" s="173"/>
      <c r="D187" s="252"/>
      <c r="E187" s="275"/>
      <c r="F187" s="276"/>
      <c r="G187" s="276"/>
      <c r="H187" s="276"/>
      <c r="I187" s="276"/>
      <c r="J187" s="277"/>
      <c r="K187" s="133"/>
      <c r="L187" s="134"/>
      <c r="M187" s="135"/>
      <c r="N187" s="138"/>
      <c r="O187" s="32"/>
      <c r="P187" s="32"/>
      <c r="Q187" s="32"/>
      <c r="R187" s="32"/>
      <c r="S187" s="32"/>
      <c r="T187" s="32"/>
      <c r="U187" s="32"/>
      <c r="V187" s="139"/>
      <c r="W187" s="122"/>
      <c r="X187" s="123"/>
      <c r="Y187" s="278" t="s">
        <v>53</v>
      </c>
      <c r="Z187" s="178"/>
    </row>
    <row r="188" spans="1:26" ht="20.100000000000001" customHeight="1" x14ac:dyDescent="0.15">
      <c r="A188" s="156"/>
      <c r="B188" s="156"/>
      <c r="C188" s="173"/>
      <c r="D188" s="174"/>
      <c r="E188" s="279"/>
      <c r="F188" s="279"/>
      <c r="G188" s="279"/>
      <c r="H188" s="279"/>
      <c r="I188" s="279"/>
      <c r="J188" s="279"/>
      <c r="K188" s="180"/>
      <c r="L188" s="180"/>
      <c r="M188" s="180"/>
      <c r="N188" s="180"/>
      <c r="O188" s="180"/>
      <c r="P188" s="180"/>
      <c r="Q188" s="180"/>
      <c r="R188" s="180"/>
      <c r="S188" s="180"/>
      <c r="T188" s="180"/>
      <c r="U188" s="180"/>
      <c r="V188" s="180"/>
      <c r="W188" s="180"/>
      <c r="X188" s="180"/>
      <c r="Y188" s="180"/>
      <c r="Z188" s="178"/>
    </row>
    <row r="189" spans="1:26" ht="20.100000000000001" customHeight="1" x14ac:dyDescent="0.15">
      <c r="A189" s="156">
        <f>IFERROR(IF(TRIM($I189)="",1001,0),3)</f>
        <v>1001</v>
      </c>
      <c r="B189" s="156"/>
      <c r="C189" s="173"/>
      <c r="D189" s="174">
        <v>4</v>
      </c>
      <c r="E189" s="154" t="s">
        <v>27</v>
      </c>
      <c r="I189" s="124"/>
      <c r="J189" s="124"/>
      <c r="K189" s="124"/>
      <c r="L189" s="124"/>
      <c r="M189" s="124"/>
      <c r="N189" s="179" t="s">
        <v>49</v>
      </c>
      <c r="O189" s="179"/>
      <c r="P189" s="179"/>
      <c r="Q189" s="179"/>
      <c r="R189" s="179"/>
      <c r="S189" s="179"/>
      <c r="T189" s="179"/>
      <c r="U189" s="179"/>
      <c r="V189" s="179"/>
      <c r="W189" s="179"/>
      <c r="X189" s="179"/>
      <c r="Y189" s="179"/>
      <c r="Z189" s="178"/>
    </row>
    <row r="190" spans="1:26" ht="45" customHeight="1" x14ac:dyDescent="0.15">
      <c r="A190" s="156"/>
      <c r="B190" s="156"/>
      <c r="C190" s="182"/>
      <c r="D190" s="179"/>
      <c r="E190" s="179"/>
      <c r="F190" s="179"/>
      <c r="G190" s="179"/>
      <c r="H190" s="179"/>
      <c r="I190" s="176"/>
      <c r="J190" s="202" t="s">
        <v>143</v>
      </c>
      <c r="K190" s="236"/>
      <c r="L190" s="236"/>
      <c r="M190" s="236"/>
      <c r="N190" s="236"/>
      <c r="O190" s="236"/>
      <c r="P190" s="236"/>
      <c r="Q190" s="236"/>
      <c r="R190" s="236"/>
      <c r="S190" s="236"/>
      <c r="T190" s="236"/>
      <c r="U190" s="236"/>
      <c r="V190" s="236"/>
      <c r="W190" s="236"/>
      <c r="X190" s="236"/>
      <c r="Y190" s="236"/>
      <c r="Z190" s="178"/>
    </row>
    <row r="191" spans="1:26" ht="20.100000000000001" customHeight="1" x14ac:dyDescent="0.15">
      <c r="A191" s="156"/>
      <c r="B191" s="156"/>
      <c r="C191" s="173"/>
      <c r="D191" s="174">
        <v>5</v>
      </c>
      <c r="E191" s="154" t="s">
        <v>50</v>
      </c>
      <c r="I191" s="60"/>
      <c r="J191" s="117"/>
      <c r="K191" s="117"/>
      <c r="L191" s="117"/>
      <c r="M191" s="117"/>
      <c r="N191" s="179"/>
      <c r="O191" s="179"/>
      <c r="P191" s="179"/>
      <c r="Q191" s="179"/>
      <c r="R191" s="179"/>
      <c r="S191" s="179"/>
      <c r="T191" s="179"/>
      <c r="U191" s="179"/>
      <c r="V191" s="179"/>
      <c r="W191" s="179"/>
      <c r="X191" s="179"/>
      <c r="Y191" s="179"/>
      <c r="Z191" s="178"/>
    </row>
    <row r="192" spans="1:26" ht="20.100000000000001" customHeight="1" x14ac:dyDescent="0.15">
      <c r="A192" s="156"/>
      <c r="B192" s="156"/>
      <c r="C192" s="182"/>
      <c r="D192" s="179"/>
      <c r="E192" s="179"/>
      <c r="F192" s="179"/>
      <c r="G192" s="179"/>
      <c r="H192" s="179"/>
      <c r="I192" s="176"/>
      <c r="J192" s="181" t="str">
        <f>日付例&amp;"　年月日を入力してください。個人の場合や設立日が1900/3/31以前の場合は、入力不要です。"</f>
        <v>例)2025/4/1、R7/4/1　年月日を入力してください。個人の場合や設立日が1900/3/31以前の場合は、入力不要です。</v>
      </c>
      <c r="K192" s="180"/>
      <c r="L192" s="180"/>
      <c r="M192" s="180"/>
      <c r="N192" s="180"/>
      <c r="O192" s="180"/>
      <c r="P192" s="180"/>
      <c r="Q192" s="180"/>
      <c r="R192" s="180"/>
      <c r="S192" s="180"/>
      <c r="T192" s="180"/>
      <c r="U192" s="180"/>
      <c r="V192" s="180"/>
      <c r="W192" s="180"/>
      <c r="X192" s="180"/>
      <c r="Y192" s="180"/>
      <c r="Z192" s="178"/>
    </row>
    <row r="193" spans="1:27" ht="20.100000000000001" customHeight="1" x14ac:dyDescent="0.15">
      <c r="A193" s="156"/>
      <c r="B193" s="156"/>
      <c r="C193" s="173"/>
      <c r="D193" s="174">
        <v>6</v>
      </c>
      <c r="E193" s="154" t="s">
        <v>76</v>
      </c>
      <c r="F193" s="179"/>
      <c r="G193" s="179"/>
      <c r="H193" s="179"/>
      <c r="I193" s="60"/>
      <c r="J193" s="117"/>
      <c r="K193" s="117"/>
      <c r="L193" s="117"/>
      <c r="M193" s="117"/>
      <c r="N193" s="238"/>
      <c r="O193" s="238"/>
      <c r="P193" s="238"/>
      <c r="Q193" s="238"/>
      <c r="R193" s="238"/>
      <c r="S193" s="238"/>
      <c r="T193" s="238"/>
      <c r="U193" s="238"/>
      <c r="V193" s="238"/>
      <c r="W193" s="238"/>
      <c r="X193" s="238"/>
      <c r="Y193" s="238"/>
      <c r="Z193" s="280"/>
      <c r="AA193" s="182"/>
    </row>
    <row r="194" spans="1:27" ht="20.100000000000001" customHeight="1" x14ac:dyDescent="0.15">
      <c r="A194" s="156"/>
      <c r="B194" s="156"/>
      <c r="C194" s="173"/>
      <c r="D194" s="174"/>
      <c r="E194" s="179"/>
      <c r="F194" s="179"/>
      <c r="G194" s="179"/>
      <c r="H194" s="179"/>
      <c r="I194" s="176"/>
      <c r="J194" s="181" t="str">
        <f>日付例&amp;"　年月日を入力してください。創業日が1900/3/31以前の場合は、入力不要です。"</f>
        <v>例)2025/4/1、R7/4/1　年月日を入力してください。創業日が1900/3/31以前の場合は、入力不要です。</v>
      </c>
      <c r="K194" s="180"/>
      <c r="L194" s="180"/>
      <c r="M194" s="180"/>
      <c r="N194" s="281"/>
      <c r="O194" s="181"/>
      <c r="P194" s="189"/>
      <c r="Q194" s="181"/>
      <c r="R194" s="181"/>
      <c r="S194" s="181"/>
      <c r="T194" s="181"/>
      <c r="U194" s="181"/>
      <c r="V194" s="181"/>
      <c r="W194" s="181"/>
      <c r="X194" s="181"/>
      <c r="Y194" s="181"/>
      <c r="Z194" s="192"/>
      <c r="AA194" s="182"/>
    </row>
    <row r="195" spans="1:27" ht="20.100000000000001" customHeight="1" x14ac:dyDescent="0.15">
      <c r="A195" s="156"/>
      <c r="B195" s="156"/>
      <c r="C195" s="173"/>
      <c r="D195" s="174">
        <v>7</v>
      </c>
      <c r="E195" s="179" t="s">
        <v>23</v>
      </c>
      <c r="F195" s="179"/>
      <c r="G195" s="179"/>
      <c r="H195" s="179"/>
      <c r="I195" s="60"/>
      <c r="J195" s="47"/>
      <c r="K195" s="47"/>
      <c r="L195" s="47"/>
      <c r="M195" s="47"/>
      <c r="N195" s="282" t="s">
        <v>24</v>
      </c>
      <c r="O195" s="60"/>
      <c r="P195" s="60"/>
      <c r="Q195" s="60"/>
      <c r="R195" s="60"/>
      <c r="S195" s="283" t="s">
        <v>25</v>
      </c>
      <c r="T195" s="238"/>
      <c r="U195" s="238"/>
      <c r="V195" s="238"/>
      <c r="W195" s="238"/>
      <c r="X195" s="238"/>
      <c r="Y195" s="238"/>
      <c r="Z195" s="280"/>
      <c r="AA195" s="182"/>
    </row>
    <row r="196" spans="1:27" ht="20.100000000000001" customHeight="1" x14ac:dyDescent="0.15">
      <c r="A196" s="156"/>
      <c r="B196" s="156"/>
      <c r="C196" s="173"/>
      <c r="D196" s="174"/>
      <c r="E196" s="279" t="s">
        <v>26</v>
      </c>
      <c r="F196" s="179"/>
      <c r="G196" s="179"/>
      <c r="H196" s="179"/>
      <c r="I196" s="284"/>
      <c r="J196" s="181" t="str">
        <f>日付例&amp;"　年月日を入力してください。"</f>
        <v>例)2025/4/1、R7/4/1　年月日を入力してください。</v>
      </c>
      <c r="K196" s="181"/>
      <c r="L196" s="181"/>
      <c r="M196" s="189"/>
      <c r="N196" s="281"/>
      <c r="O196" s="181"/>
      <c r="P196" s="189"/>
      <c r="Q196" s="181"/>
      <c r="R196" s="181"/>
      <c r="S196" s="181"/>
      <c r="T196" s="181"/>
      <c r="U196" s="181"/>
      <c r="V196" s="181"/>
      <c r="W196" s="181"/>
      <c r="X196" s="181"/>
      <c r="Y196" s="181"/>
      <c r="Z196" s="192"/>
      <c r="AA196" s="182"/>
    </row>
    <row r="197" spans="1:27" ht="20.100000000000001" customHeight="1" x14ac:dyDescent="0.15">
      <c r="A197" s="156"/>
      <c r="B197" s="156"/>
      <c r="C197" s="173"/>
      <c r="D197" s="174">
        <v>8</v>
      </c>
      <c r="E197" s="285" t="s">
        <v>140</v>
      </c>
      <c r="F197" s="179"/>
      <c r="G197" s="179"/>
      <c r="H197" s="179"/>
      <c r="I197" s="60"/>
      <c r="J197" s="47"/>
      <c r="K197" s="47"/>
      <c r="L197" s="47"/>
      <c r="M197" s="47"/>
      <c r="N197" s="286"/>
      <c r="O197" s="238"/>
      <c r="P197" s="237"/>
      <c r="Q197" s="238"/>
      <c r="R197" s="238"/>
      <c r="S197" s="238"/>
      <c r="T197" s="238"/>
      <c r="U197" s="238"/>
      <c r="V197" s="238"/>
      <c r="W197" s="238"/>
      <c r="X197" s="238"/>
      <c r="Y197" s="238"/>
      <c r="Z197" s="280"/>
      <c r="AA197" s="182"/>
    </row>
    <row r="198" spans="1:27" ht="20.100000000000001" customHeight="1" x14ac:dyDescent="0.15">
      <c r="A198" s="156"/>
      <c r="B198" s="156"/>
      <c r="C198" s="173"/>
      <c r="D198" s="174"/>
      <c r="E198" s="279" t="s">
        <v>77</v>
      </c>
      <c r="F198" s="179"/>
      <c r="G198" s="179"/>
      <c r="H198" s="179"/>
      <c r="I198" s="287"/>
      <c r="J198" s="181" t="str">
        <f>日付例&amp;"　年月日を入力してください。"</f>
        <v>例)2025/4/1、R7/4/1　年月日を入力してください。</v>
      </c>
      <c r="K198" s="181"/>
      <c r="L198" s="181"/>
      <c r="M198" s="189"/>
      <c r="N198" s="281"/>
      <c r="O198" s="181"/>
      <c r="P198" s="189"/>
      <c r="Q198" s="181"/>
      <c r="R198" s="181"/>
      <c r="S198" s="181"/>
      <c r="T198" s="181"/>
      <c r="U198" s="181"/>
      <c r="V198" s="181"/>
      <c r="W198" s="181"/>
      <c r="X198" s="181"/>
      <c r="Y198" s="181"/>
      <c r="Z198" s="192"/>
      <c r="AA198" s="182"/>
    </row>
    <row r="199" spans="1:27" ht="20.100000000000001" customHeight="1" x14ac:dyDescent="0.15">
      <c r="A199" s="156"/>
      <c r="B199" s="156"/>
      <c r="C199" s="173"/>
      <c r="D199" s="174">
        <v>9</v>
      </c>
      <c r="E199" s="154" t="s">
        <v>153</v>
      </c>
      <c r="I199" s="232"/>
      <c r="J199" s="232"/>
      <c r="K199" s="232"/>
      <c r="L199" s="232"/>
      <c r="M199" s="179"/>
      <c r="N199" s="179"/>
      <c r="O199" s="179"/>
      <c r="P199" s="179"/>
      <c r="Q199" s="179"/>
      <c r="R199" s="179"/>
      <c r="S199" s="179"/>
      <c r="T199" s="179"/>
      <c r="U199" s="179"/>
      <c r="V199" s="179"/>
      <c r="W199" s="179"/>
      <c r="X199" s="179"/>
      <c r="Z199" s="222"/>
    </row>
    <row r="200" spans="1:27" ht="20.100000000000001" customHeight="1" x14ac:dyDescent="0.15">
      <c r="A200" s="156">
        <f>IFERROR(IF(TRIM($I200)="",1001,0),3)</f>
        <v>1001</v>
      </c>
      <c r="B200" s="156"/>
      <c r="C200" s="173"/>
      <c r="E200" s="288" t="s">
        <v>118</v>
      </c>
      <c r="F200" s="289"/>
      <c r="G200" s="289"/>
      <c r="H200" s="290"/>
      <c r="I200" s="102"/>
      <c r="J200" s="118"/>
      <c r="K200" s="118"/>
      <c r="L200" s="118"/>
      <c r="M200" s="119"/>
      <c r="Y200" s="179"/>
      <c r="Z200" s="222"/>
    </row>
    <row r="201" spans="1:27" ht="20.100000000000001" customHeight="1" x14ac:dyDescent="0.15">
      <c r="A201" s="156">
        <f>IFERROR(IF(TRIM($I201)="",1001,0),3)</f>
        <v>1001</v>
      </c>
      <c r="B201" s="156"/>
      <c r="C201" s="173"/>
      <c r="D201" s="174"/>
      <c r="E201" s="291" t="s">
        <v>119</v>
      </c>
      <c r="F201" s="292"/>
      <c r="G201" s="292"/>
      <c r="H201" s="293"/>
      <c r="I201" s="86"/>
      <c r="J201" s="120"/>
      <c r="K201" s="120"/>
      <c r="L201" s="120"/>
      <c r="M201" s="121"/>
      <c r="Y201" s="179"/>
      <c r="Z201" s="222"/>
    </row>
    <row r="202" spans="1:27" ht="20.100000000000001" customHeight="1" x14ac:dyDescent="0.15">
      <c r="A202" s="156">
        <f>IFERROR(IF(TRIM($I202)="",1001,0),3)</f>
        <v>1001</v>
      </c>
      <c r="B202" s="156"/>
      <c r="C202" s="173"/>
      <c r="D202" s="174"/>
      <c r="E202" s="294" t="s">
        <v>120</v>
      </c>
      <c r="F202" s="295"/>
      <c r="G202" s="295"/>
      <c r="H202" s="296"/>
      <c r="I202" s="86"/>
      <c r="J202" s="120"/>
      <c r="K202" s="120"/>
      <c r="L202" s="120"/>
      <c r="M202" s="121"/>
      <c r="Y202" s="179"/>
      <c r="Z202" s="222"/>
    </row>
    <row r="203" spans="1:27" ht="20.100000000000001" customHeight="1" x14ac:dyDescent="0.15">
      <c r="A203" s="156"/>
      <c r="B203" s="156"/>
      <c r="C203" s="173"/>
      <c r="D203" s="174"/>
      <c r="E203" s="291" t="s">
        <v>121</v>
      </c>
      <c r="F203" s="292"/>
      <c r="G203" s="292"/>
      <c r="H203" s="293"/>
      <c r="I203" s="297">
        <f>I200+I201+I202</f>
        <v>0</v>
      </c>
      <c r="J203" s="298"/>
      <c r="K203" s="298"/>
      <c r="L203" s="298"/>
      <c r="M203" s="299"/>
      <c r="Y203" s="179"/>
      <c r="Z203" s="222"/>
    </row>
    <row r="204" spans="1:27" ht="20.100000000000001" customHeight="1" x14ac:dyDescent="0.15">
      <c r="A204" s="156">
        <f>IFERROR(IF(TRIM($I204)="",1001,0),3)</f>
        <v>1001</v>
      </c>
      <c r="B204" s="156"/>
      <c r="C204" s="173"/>
      <c r="D204" s="174"/>
      <c r="E204" s="300" t="s">
        <v>122</v>
      </c>
      <c r="F204" s="301"/>
      <c r="G204" s="301"/>
      <c r="H204" s="302"/>
      <c r="I204" s="114"/>
      <c r="J204" s="115"/>
      <c r="K204" s="115"/>
      <c r="L204" s="115"/>
      <c r="M204" s="116"/>
      <c r="Y204" s="179"/>
      <c r="Z204" s="222"/>
    </row>
    <row r="205" spans="1:27" ht="20.100000000000001" customHeight="1" x14ac:dyDescent="0.15">
      <c r="A205" s="156"/>
      <c r="B205" s="156"/>
      <c r="C205" s="173"/>
      <c r="D205" s="174"/>
      <c r="E205" s="303"/>
      <c r="F205" s="304"/>
      <c r="G205" s="286"/>
      <c r="H205" s="286"/>
      <c r="I205" s="305"/>
      <c r="J205" s="286"/>
      <c r="K205" s="286"/>
      <c r="Y205" s="179"/>
      <c r="Z205" s="222"/>
    </row>
    <row r="206" spans="1:27" ht="20.100000000000001" customHeight="1" x14ac:dyDescent="0.15">
      <c r="A206" s="156"/>
      <c r="B206" s="156"/>
      <c r="C206" s="173"/>
      <c r="D206" s="174">
        <v>10</v>
      </c>
      <c r="E206" s="154" t="s">
        <v>44</v>
      </c>
      <c r="I206" s="65"/>
      <c r="J206" s="117"/>
      <c r="K206" s="117"/>
      <c r="L206" s="117"/>
      <c r="M206" s="117"/>
      <c r="N206" s="179"/>
      <c r="O206" s="179"/>
      <c r="P206" s="179"/>
      <c r="Q206" s="179"/>
      <c r="R206" s="179"/>
      <c r="S206" s="179"/>
      <c r="T206" s="179"/>
      <c r="U206" s="179"/>
      <c r="V206" s="179"/>
      <c r="W206" s="179"/>
      <c r="X206" s="179"/>
      <c r="Y206" s="179"/>
      <c r="Z206" s="178"/>
    </row>
    <row r="207" spans="1:27" ht="60" customHeight="1" x14ac:dyDescent="0.15">
      <c r="A207" s="156"/>
      <c r="B207" s="156"/>
      <c r="C207" s="182"/>
      <c r="D207" s="179"/>
      <c r="E207" s="179"/>
      <c r="F207" s="179"/>
      <c r="G207" s="179"/>
      <c r="H207" s="179"/>
      <c r="I207" s="176"/>
      <c r="J207" s="306" t="s">
        <v>144</v>
      </c>
      <c r="K207" s="306"/>
      <c r="L207" s="306"/>
      <c r="M207" s="306"/>
      <c r="N207" s="306"/>
      <c r="O207" s="306"/>
      <c r="P207" s="306"/>
      <c r="Q207" s="306"/>
      <c r="R207" s="306"/>
      <c r="S207" s="306"/>
      <c r="T207" s="306"/>
      <c r="U207" s="306"/>
      <c r="V207" s="306"/>
      <c r="W207" s="306"/>
      <c r="X207" s="306"/>
      <c r="Y207" s="306"/>
      <c r="Z207" s="178"/>
    </row>
    <row r="208" spans="1:27" ht="20.100000000000001" customHeight="1" x14ac:dyDescent="0.15">
      <c r="A208" s="156"/>
      <c r="B208" s="156"/>
      <c r="C208" s="169"/>
      <c r="D208" s="174">
        <v>11</v>
      </c>
      <c r="E208" s="179" t="s">
        <v>13</v>
      </c>
      <c r="F208" s="170"/>
      <c r="G208" s="170"/>
      <c r="H208" s="170"/>
      <c r="I208" s="179"/>
      <c r="J208" s="179"/>
      <c r="K208" s="179"/>
      <c r="L208" s="179"/>
      <c r="M208" s="179"/>
      <c r="N208" s="179"/>
      <c r="O208" s="179"/>
      <c r="P208" s="179"/>
      <c r="Q208" s="179"/>
      <c r="R208" s="179"/>
      <c r="S208" s="179"/>
      <c r="T208" s="179"/>
      <c r="U208" s="179"/>
      <c r="V208" s="179"/>
      <c r="W208" s="179"/>
      <c r="X208" s="179"/>
      <c r="Y208" s="179"/>
      <c r="Z208" s="178"/>
      <c r="AA208" s="182"/>
    </row>
    <row r="209" spans="1:27" ht="20.100000000000001" customHeight="1" x14ac:dyDescent="0.15">
      <c r="A209" s="156"/>
      <c r="B209" s="156"/>
      <c r="C209" s="173"/>
      <c r="D209" s="222"/>
      <c r="E209" s="307" t="s">
        <v>14</v>
      </c>
      <c r="F209" s="308"/>
      <c r="G209" s="308"/>
      <c r="H209" s="309"/>
      <c r="I209" s="310" t="s">
        <v>124</v>
      </c>
      <c r="J209" s="311"/>
      <c r="K209" s="311"/>
      <c r="L209" s="311"/>
      <c r="M209" s="312"/>
      <c r="Z209" s="222"/>
      <c r="AA209" s="182"/>
    </row>
    <row r="210" spans="1:27" ht="20.100000000000001" customHeight="1" x14ac:dyDescent="0.15">
      <c r="A210" s="156"/>
      <c r="B210" s="156"/>
      <c r="C210" s="173"/>
      <c r="D210" s="222"/>
      <c r="E210" s="313" t="s">
        <v>15</v>
      </c>
      <c r="F210" s="314"/>
      <c r="G210" s="314"/>
      <c r="H210" s="315"/>
      <c r="I210" s="102"/>
      <c r="J210" s="109"/>
      <c r="K210" s="109"/>
      <c r="L210" s="109"/>
      <c r="M210" s="108"/>
      <c r="Z210" s="222"/>
      <c r="AA210" s="182"/>
    </row>
    <row r="211" spans="1:27" ht="20.100000000000001" customHeight="1" x14ac:dyDescent="0.15">
      <c r="A211" s="156"/>
      <c r="B211" s="156"/>
      <c r="C211" s="173"/>
      <c r="D211" s="222"/>
      <c r="E211" s="316" t="s">
        <v>16</v>
      </c>
      <c r="F211" s="317"/>
      <c r="G211" s="317"/>
      <c r="H211" s="318"/>
      <c r="I211" s="86"/>
      <c r="J211" s="93"/>
      <c r="K211" s="93"/>
      <c r="L211" s="93"/>
      <c r="M211" s="92"/>
      <c r="Z211" s="222"/>
      <c r="AA211" s="182"/>
    </row>
    <row r="212" spans="1:27" ht="20.100000000000001" customHeight="1" x14ac:dyDescent="0.15">
      <c r="A212" s="156"/>
      <c r="B212" s="156"/>
      <c r="C212" s="173"/>
      <c r="D212" s="222"/>
      <c r="E212" s="316" t="s">
        <v>17</v>
      </c>
      <c r="F212" s="317"/>
      <c r="G212" s="317"/>
      <c r="H212" s="318"/>
      <c r="I212" s="86"/>
      <c r="J212" s="93"/>
      <c r="K212" s="93"/>
      <c r="L212" s="93"/>
      <c r="M212" s="92"/>
      <c r="Z212" s="222"/>
      <c r="AA212" s="182"/>
    </row>
    <row r="213" spans="1:27" ht="20.100000000000001" customHeight="1" thickBot="1" x14ac:dyDescent="0.2">
      <c r="A213" s="156"/>
      <c r="B213" s="156"/>
      <c r="C213" s="173"/>
      <c r="D213" s="222"/>
      <c r="E213" s="319" t="s">
        <v>18</v>
      </c>
      <c r="F213" s="320"/>
      <c r="G213" s="320"/>
      <c r="H213" s="321"/>
      <c r="I213" s="94"/>
      <c r="J213" s="101"/>
      <c r="K213" s="101"/>
      <c r="L213" s="101"/>
      <c r="M213" s="100"/>
      <c r="Z213" s="222"/>
      <c r="AA213" s="182"/>
    </row>
    <row r="214" spans="1:27" ht="20.100000000000001" customHeight="1" thickTop="1" x14ac:dyDescent="0.15">
      <c r="A214" s="156"/>
      <c r="B214" s="156"/>
      <c r="C214" s="173"/>
      <c r="E214" s="322" t="s">
        <v>123</v>
      </c>
      <c r="F214" s="323"/>
      <c r="G214" s="323"/>
      <c r="H214" s="324"/>
      <c r="I214" s="325">
        <f>I210+I212+I213</f>
        <v>0</v>
      </c>
      <c r="J214" s="326"/>
      <c r="K214" s="326"/>
      <c r="L214" s="326"/>
      <c r="M214" s="327"/>
      <c r="Z214" s="222"/>
      <c r="AA214" s="182"/>
    </row>
    <row r="215" spans="1:27" ht="20.100000000000001" customHeight="1" x14ac:dyDescent="0.15">
      <c r="A215" s="156"/>
      <c r="B215" s="156"/>
      <c r="C215" s="173"/>
      <c r="D215" s="174"/>
      <c r="E215" s="179"/>
      <c r="F215" s="179"/>
      <c r="G215" s="179"/>
      <c r="H215" s="179"/>
      <c r="I215" s="238"/>
      <c r="J215" s="238"/>
      <c r="K215" s="238"/>
      <c r="L215" s="286"/>
      <c r="M215" s="286"/>
      <c r="N215" s="286"/>
      <c r="O215" s="238"/>
      <c r="P215" s="238"/>
      <c r="Q215" s="238"/>
      <c r="R215" s="238"/>
      <c r="S215" s="238"/>
      <c r="T215" s="238"/>
      <c r="U215" s="238"/>
      <c r="V215" s="238"/>
      <c r="W215" s="238"/>
      <c r="X215" s="238"/>
      <c r="Y215" s="238"/>
      <c r="Z215" s="280"/>
      <c r="AA215" s="182"/>
    </row>
    <row r="216" spans="1:27" ht="20.100000000000001" customHeight="1" x14ac:dyDescent="0.15">
      <c r="A216" s="156"/>
      <c r="B216" s="156"/>
      <c r="C216" s="173"/>
      <c r="D216" s="174">
        <v>12</v>
      </c>
      <c r="E216" s="179" t="s">
        <v>51</v>
      </c>
      <c r="F216" s="179"/>
      <c r="G216" s="179"/>
      <c r="H216" s="179"/>
      <c r="I216" s="211"/>
      <c r="Z216" s="222"/>
      <c r="AA216" s="182"/>
    </row>
    <row r="217" spans="1:27" ht="20.100000000000001" customHeight="1" x14ac:dyDescent="0.15">
      <c r="A217" s="156"/>
      <c r="B217" s="156"/>
      <c r="C217" s="173"/>
      <c r="D217" s="222"/>
      <c r="E217" s="307" t="s">
        <v>14</v>
      </c>
      <c r="F217" s="308"/>
      <c r="G217" s="308"/>
      <c r="H217" s="309"/>
      <c r="I217" s="310" t="s">
        <v>125</v>
      </c>
      <c r="J217" s="311"/>
      <c r="K217" s="311"/>
      <c r="L217" s="311"/>
      <c r="M217" s="312"/>
      <c r="Z217" s="222"/>
      <c r="AA217" s="182"/>
    </row>
    <row r="218" spans="1:27" ht="20.100000000000001" customHeight="1" x14ac:dyDescent="0.15">
      <c r="A218" s="156"/>
      <c r="B218" s="156"/>
      <c r="C218" s="173"/>
      <c r="D218" s="174"/>
      <c r="E218" s="328" t="s">
        <v>127</v>
      </c>
      <c r="F218" s="329"/>
      <c r="G218" s="329"/>
      <c r="H218" s="330"/>
      <c r="I218" s="102"/>
      <c r="J218" s="109"/>
      <c r="K218" s="109"/>
      <c r="L218" s="109"/>
      <c r="M218" s="108"/>
      <c r="N218" s="154" t="s">
        <v>126</v>
      </c>
      <c r="Z218" s="222"/>
      <c r="AA218" s="182"/>
    </row>
    <row r="219" spans="1:27" ht="20.100000000000001" customHeight="1" thickBot="1" x14ac:dyDescent="0.2">
      <c r="A219" s="156"/>
      <c r="B219" s="156"/>
      <c r="C219" s="173"/>
      <c r="D219" s="174"/>
      <c r="E219" s="331" t="s">
        <v>128</v>
      </c>
      <c r="F219" s="332"/>
      <c r="G219" s="332"/>
      <c r="H219" s="333"/>
      <c r="I219" s="94"/>
      <c r="J219" s="101"/>
      <c r="K219" s="101"/>
      <c r="L219" s="101"/>
      <c r="M219" s="100"/>
      <c r="N219" s="154" t="s">
        <v>126</v>
      </c>
      <c r="Z219" s="222"/>
      <c r="AA219" s="182"/>
    </row>
    <row r="220" spans="1:27" ht="20.100000000000001" customHeight="1" thickTop="1" x14ac:dyDescent="0.15">
      <c r="A220" s="156"/>
      <c r="B220" s="156"/>
      <c r="C220" s="173"/>
      <c r="D220" s="174"/>
      <c r="E220" s="334" t="s">
        <v>52</v>
      </c>
      <c r="F220" s="335"/>
      <c r="G220" s="335"/>
      <c r="H220" s="336"/>
      <c r="I220" s="337" t="str">
        <f>IFERROR(ROUND(I218*100/I219,1),"")</f>
        <v/>
      </c>
      <c r="J220" s="338"/>
      <c r="K220" s="338"/>
      <c r="L220" s="338"/>
      <c r="M220" s="339"/>
      <c r="N220" s="154" t="s">
        <v>53</v>
      </c>
      <c r="Z220" s="222"/>
      <c r="AA220" s="182"/>
    </row>
    <row r="221" spans="1:27" ht="20.100000000000001" customHeight="1" x14ac:dyDescent="0.15">
      <c r="A221" s="156"/>
      <c r="B221" s="156"/>
      <c r="C221" s="173"/>
      <c r="D221" s="174"/>
      <c r="E221" s="238"/>
      <c r="F221" s="238"/>
      <c r="G221" s="238"/>
      <c r="H221" s="238"/>
      <c r="I221" s="238"/>
      <c r="J221" s="238"/>
      <c r="K221" s="238"/>
      <c r="L221" s="238"/>
      <c r="M221" s="238"/>
      <c r="N221" s="238"/>
      <c r="O221" s="238"/>
      <c r="P221" s="238"/>
      <c r="Q221" s="238"/>
      <c r="R221" s="238"/>
      <c r="S221" s="238"/>
      <c r="T221" s="238"/>
      <c r="U221" s="238"/>
      <c r="V221" s="238"/>
      <c r="W221" s="238"/>
      <c r="X221" s="238"/>
      <c r="Y221" s="238"/>
      <c r="Z221" s="280"/>
      <c r="AA221" s="182"/>
    </row>
    <row r="222" spans="1:27" ht="20.100000000000001" customHeight="1" x14ac:dyDescent="0.15">
      <c r="A222" s="156"/>
      <c r="B222" s="156"/>
      <c r="C222" s="193"/>
      <c r="D222" s="194"/>
      <c r="E222" s="194"/>
      <c r="F222" s="194"/>
      <c r="G222" s="194"/>
      <c r="H222" s="194"/>
      <c r="I222" s="194"/>
      <c r="J222" s="195"/>
      <c r="K222" s="195"/>
      <c r="L222" s="195"/>
      <c r="M222" s="218"/>
      <c r="N222" s="195"/>
      <c r="O222" s="195"/>
      <c r="P222" s="218"/>
      <c r="Q222" s="195"/>
      <c r="R222" s="195"/>
      <c r="S222" s="195"/>
      <c r="T222" s="195"/>
      <c r="U222" s="195"/>
      <c r="V222" s="195"/>
      <c r="W222" s="195"/>
      <c r="X222" s="195"/>
      <c r="Y222" s="195"/>
      <c r="Z222" s="340"/>
      <c r="AA222" s="182"/>
    </row>
    <row r="223" spans="1:27" ht="20.100000000000001" customHeight="1" x14ac:dyDescent="0.15">
      <c r="A223" s="156"/>
      <c r="B223" s="156"/>
      <c r="C223" s="179"/>
      <c r="D223" s="179"/>
      <c r="E223" s="179"/>
      <c r="F223" s="179"/>
      <c r="G223" s="179"/>
      <c r="H223" s="179"/>
      <c r="I223" s="179"/>
      <c r="J223" s="199"/>
      <c r="K223" s="199"/>
      <c r="L223" s="199"/>
      <c r="M223" s="219"/>
      <c r="N223" s="199"/>
      <c r="O223" s="199"/>
      <c r="P223" s="219"/>
      <c r="Q223" s="199"/>
      <c r="R223" s="199"/>
      <c r="S223" s="199"/>
      <c r="T223" s="199"/>
      <c r="U223" s="199"/>
      <c r="V223" s="199"/>
      <c r="W223" s="199"/>
      <c r="X223" s="199"/>
      <c r="Y223" s="199"/>
      <c r="Z223" s="199"/>
      <c r="AA223" s="199"/>
    </row>
    <row r="224" spans="1:27" ht="20.100000000000001" customHeight="1" x14ac:dyDescent="0.15">
      <c r="A224" s="156"/>
      <c r="B224" s="156"/>
      <c r="C224" s="179"/>
      <c r="D224" s="179"/>
      <c r="E224" s="179"/>
      <c r="F224" s="179"/>
      <c r="G224" s="179"/>
      <c r="H224" s="179"/>
      <c r="I224" s="179"/>
      <c r="J224" s="199"/>
      <c r="K224" s="199"/>
      <c r="L224" s="199"/>
      <c r="M224" s="219"/>
      <c r="Y224" s="199"/>
      <c r="Z224" s="199"/>
      <c r="AA224" s="199"/>
    </row>
    <row r="225" spans="1:27" ht="20.100000000000001" customHeight="1" x14ac:dyDescent="0.15">
      <c r="A225" s="156"/>
      <c r="B225" s="156"/>
      <c r="C225" s="166" t="s">
        <v>135</v>
      </c>
      <c r="D225" s="167"/>
      <c r="E225" s="167"/>
      <c r="F225" s="167"/>
      <c r="G225" s="167"/>
      <c r="H225" s="168"/>
      <c r="I225" s="227"/>
      <c r="J225" s="228"/>
      <c r="K225" s="228"/>
      <c r="L225" s="228"/>
      <c r="M225" s="228"/>
      <c r="N225" s="228"/>
      <c r="O225" s="228"/>
      <c r="P225" s="228"/>
      <c r="Q225" s="228"/>
      <c r="R225" s="228"/>
      <c r="S225" s="228"/>
      <c r="T225" s="228"/>
      <c r="U225" s="228"/>
      <c r="V225" s="228"/>
      <c r="W225" s="228"/>
      <c r="X225" s="228"/>
      <c r="Y225" s="228"/>
      <c r="Z225" s="228"/>
    </row>
    <row r="226" spans="1:27" ht="20.100000000000001" customHeight="1" x14ac:dyDescent="0.15">
      <c r="A226" s="156"/>
      <c r="B226" s="156"/>
      <c r="C226" s="169"/>
      <c r="D226" s="174"/>
      <c r="E226" s="341"/>
      <c r="F226" s="170"/>
      <c r="G226" s="170"/>
      <c r="H226" s="170"/>
      <c r="I226" s="179"/>
      <c r="J226" s="179"/>
      <c r="K226" s="179"/>
      <c r="L226" s="179"/>
      <c r="M226" s="179"/>
      <c r="N226" s="179"/>
      <c r="O226" s="179"/>
      <c r="P226" s="179"/>
      <c r="Q226" s="179"/>
      <c r="R226" s="179"/>
      <c r="S226" s="179"/>
      <c r="T226" s="179"/>
      <c r="U226" s="179"/>
      <c r="V226" s="179"/>
      <c r="W226" s="179"/>
      <c r="X226" s="179"/>
      <c r="Y226" s="179"/>
      <c r="Z226" s="178"/>
    </row>
    <row r="227" spans="1:27" ht="45" customHeight="1" x14ac:dyDescent="0.15">
      <c r="A227" s="156"/>
      <c r="B227" s="156"/>
      <c r="C227" s="342"/>
      <c r="D227" s="343" t="str">
        <f>"登録を希望する業種の実績高を入力してください。
業種区分の詳細は、"&amp;C276&amp;"-("&amp;D282&amp;")"&amp;E282&amp;"を参照してください。
決算が１事業年度１回の場合には、「直前々年度分決算」及び「直前年度分決算」の右欄のみに入力してください。"</f>
        <v>登録を希望する業種の実績高を入力してください。
業種区分の詳細は、H.業種情報-(3)希望業務、登録を受けている事業を参照してください。
決算が１事業年度１回の場合には、「直前々年度分決算」及び「直前年度分決算」の右欄のみに入力してください。</v>
      </c>
      <c r="E227" s="343"/>
      <c r="F227" s="343"/>
      <c r="G227" s="343"/>
      <c r="H227" s="343"/>
      <c r="I227" s="343"/>
      <c r="J227" s="343"/>
      <c r="K227" s="343"/>
      <c r="L227" s="343"/>
      <c r="M227" s="343"/>
      <c r="N227" s="343"/>
      <c r="O227" s="343"/>
      <c r="P227" s="343"/>
      <c r="Q227" s="343"/>
      <c r="R227" s="343"/>
      <c r="S227" s="343"/>
      <c r="T227" s="343"/>
      <c r="U227" s="343"/>
      <c r="V227" s="343"/>
      <c r="W227" s="343"/>
      <c r="X227" s="343"/>
      <c r="Y227" s="343"/>
      <c r="Z227" s="178"/>
    </row>
    <row r="228" spans="1:27" ht="20.100000000000001" customHeight="1" x14ac:dyDescent="0.15">
      <c r="A228" s="156"/>
      <c r="B228" s="156"/>
      <c r="C228" s="344"/>
      <c r="D228" s="249" t="s">
        <v>72</v>
      </c>
      <c r="E228" s="250"/>
      <c r="F228" s="250"/>
      <c r="G228" s="250"/>
      <c r="H228" s="250"/>
      <c r="I228" s="250"/>
      <c r="J228" s="251"/>
      <c r="K228" s="345" t="s">
        <v>129</v>
      </c>
      <c r="L228" s="346"/>
      <c r="M228" s="346"/>
      <c r="N228" s="346"/>
      <c r="O228" s="346"/>
      <c r="P228" s="347"/>
      <c r="Q228" s="348" t="s">
        <v>130</v>
      </c>
      <c r="R228" s="349"/>
      <c r="S228" s="349"/>
      <c r="T228" s="349"/>
      <c r="U228" s="350" t="s">
        <v>107</v>
      </c>
      <c r="V228" s="351"/>
      <c r="W228" s="351"/>
      <c r="X228" s="351"/>
      <c r="Y228" s="352"/>
      <c r="Z228" s="178"/>
    </row>
    <row r="229" spans="1:27" ht="20.100000000000001" customHeight="1" x14ac:dyDescent="0.15">
      <c r="A229" s="231"/>
      <c r="B229" s="156"/>
      <c r="C229" s="353"/>
      <c r="D229" s="354"/>
      <c r="E229" s="355"/>
      <c r="F229" s="355"/>
      <c r="G229" s="355"/>
      <c r="H229" s="355"/>
      <c r="I229" s="356"/>
      <c r="J229" s="357"/>
      <c r="K229" s="110"/>
      <c r="L229" s="111"/>
      <c r="M229" s="111"/>
      <c r="N229" s="358" t="s">
        <v>155</v>
      </c>
      <c r="O229" s="3"/>
      <c r="P229" s="359" t="s">
        <v>155</v>
      </c>
      <c r="Q229" s="2"/>
      <c r="R229" s="286" t="s">
        <v>155</v>
      </c>
      <c r="S229" s="4"/>
      <c r="T229" s="360" t="s">
        <v>155</v>
      </c>
      <c r="U229" s="361"/>
      <c r="V229" s="362"/>
      <c r="W229" s="362"/>
      <c r="X229" s="362"/>
      <c r="Y229" s="363"/>
      <c r="Z229" s="222"/>
    </row>
    <row r="230" spans="1:27" ht="20.100000000000001" customHeight="1" x14ac:dyDescent="0.15">
      <c r="A230" s="231"/>
      <c r="B230" s="156"/>
      <c r="C230" s="353"/>
      <c r="D230" s="364"/>
      <c r="E230" s="365"/>
      <c r="F230" s="365"/>
      <c r="G230" s="365"/>
      <c r="H230" s="365"/>
      <c r="I230" s="366"/>
      <c r="J230" s="367"/>
      <c r="K230" s="112"/>
      <c r="L230" s="113"/>
      <c r="M230" s="113"/>
      <c r="N230" s="368" t="s">
        <v>156</v>
      </c>
      <c r="O230" s="5"/>
      <c r="P230" s="369" t="s">
        <v>156</v>
      </c>
      <c r="Q230" s="6"/>
      <c r="R230" s="368" t="s">
        <v>156</v>
      </c>
      <c r="S230" s="5"/>
      <c r="T230" s="370" t="s">
        <v>156</v>
      </c>
      <c r="U230" s="371"/>
      <c r="V230" s="372"/>
      <c r="W230" s="372"/>
      <c r="X230" s="372"/>
      <c r="Y230" s="373"/>
      <c r="Z230" s="222"/>
    </row>
    <row r="231" spans="1:27" ht="20.100000000000001" customHeight="1" x14ac:dyDescent="0.15">
      <c r="A231" s="156"/>
      <c r="B231" s="156"/>
      <c r="C231" s="344"/>
      <c r="D231" s="374" t="s">
        <v>172</v>
      </c>
      <c r="E231" s="375"/>
      <c r="F231" s="375"/>
      <c r="G231" s="375"/>
      <c r="H231" s="375"/>
      <c r="I231" s="376"/>
      <c r="J231" s="377"/>
      <c r="K231" s="102"/>
      <c r="L231" s="103"/>
      <c r="M231" s="103"/>
      <c r="N231" s="104"/>
      <c r="O231" s="105"/>
      <c r="P231" s="106"/>
      <c r="Q231" s="102"/>
      <c r="R231" s="107"/>
      <c r="S231" s="105"/>
      <c r="T231" s="108"/>
      <c r="U231" s="102"/>
      <c r="V231" s="109"/>
      <c r="W231" s="109"/>
      <c r="X231" s="109"/>
      <c r="Y231" s="108"/>
      <c r="Z231" s="178"/>
    </row>
    <row r="232" spans="1:27" ht="20.100000000000001" customHeight="1" x14ac:dyDescent="0.15">
      <c r="A232" s="156"/>
      <c r="B232" s="156"/>
      <c r="C232" s="344"/>
      <c r="D232" s="378" t="s">
        <v>173</v>
      </c>
      <c r="E232" s="379"/>
      <c r="F232" s="379"/>
      <c r="G232" s="379"/>
      <c r="H232" s="379"/>
      <c r="I232" s="380"/>
      <c r="J232" s="381"/>
      <c r="K232" s="86"/>
      <c r="L232" s="87"/>
      <c r="M232" s="87"/>
      <c r="N232" s="88"/>
      <c r="O232" s="89"/>
      <c r="P232" s="90"/>
      <c r="Q232" s="86"/>
      <c r="R232" s="91"/>
      <c r="S232" s="89"/>
      <c r="T232" s="92"/>
      <c r="U232" s="86"/>
      <c r="V232" s="93"/>
      <c r="W232" s="93"/>
      <c r="X232" s="93"/>
      <c r="Y232" s="92"/>
      <c r="Z232" s="178"/>
    </row>
    <row r="233" spans="1:27" ht="20.100000000000001" customHeight="1" x14ac:dyDescent="0.15">
      <c r="A233" s="156"/>
      <c r="B233" s="156"/>
      <c r="C233" s="344"/>
      <c r="D233" s="378" t="s">
        <v>174</v>
      </c>
      <c r="E233" s="379"/>
      <c r="F233" s="379"/>
      <c r="G233" s="379"/>
      <c r="H233" s="379"/>
      <c r="I233" s="380"/>
      <c r="J233" s="381"/>
      <c r="K233" s="86"/>
      <c r="L233" s="87"/>
      <c r="M233" s="87"/>
      <c r="N233" s="88"/>
      <c r="O233" s="89"/>
      <c r="P233" s="90"/>
      <c r="Q233" s="86"/>
      <c r="R233" s="88"/>
      <c r="S233" s="89"/>
      <c r="T233" s="90"/>
      <c r="U233" s="86"/>
      <c r="V233" s="87"/>
      <c r="W233" s="87"/>
      <c r="X233" s="87"/>
      <c r="Y233" s="90"/>
      <c r="Z233" s="178"/>
    </row>
    <row r="234" spans="1:27" ht="20.100000000000001" customHeight="1" x14ac:dyDescent="0.15">
      <c r="A234" s="156"/>
      <c r="B234" s="156"/>
      <c r="C234" s="344"/>
      <c r="D234" s="378" t="s">
        <v>54</v>
      </c>
      <c r="E234" s="379"/>
      <c r="F234" s="379"/>
      <c r="G234" s="379"/>
      <c r="H234" s="379"/>
      <c r="I234" s="380"/>
      <c r="J234" s="381"/>
      <c r="K234" s="86"/>
      <c r="L234" s="87"/>
      <c r="M234" s="87"/>
      <c r="N234" s="88"/>
      <c r="O234" s="89"/>
      <c r="P234" s="90"/>
      <c r="Q234" s="86"/>
      <c r="R234" s="91"/>
      <c r="S234" s="89"/>
      <c r="T234" s="92"/>
      <c r="U234" s="86"/>
      <c r="V234" s="93"/>
      <c r="W234" s="93"/>
      <c r="X234" s="93"/>
      <c r="Y234" s="92"/>
      <c r="Z234" s="178"/>
    </row>
    <row r="235" spans="1:27" ht="20.100000000000001" customHeight="1" x14ac:dyDescent="0.15">
      <c r="A235" s="156"/>
      <c r="B235" s="156"/>
      <c r="C235" s="344"/>
      <c r="D235" s="378" t="s">
        <v>175</v>
      </c>
      <c r="E235" s="379"/>
      <c r="F235" s="379"/>
      <c r="G235" s="379"/>
      <c r="H235" s="379"/>
      <c r="I235" s="380"/>
      <c r="J235" s="381"/>
      <c r="K235" s="86"/>
      <c r="L235" s="87"/>
      <c r="M235" s="87"/>
      <c r="N235" s="88"/>
      <c r="O235" s="89"/>
      <c r="P235" s="90"/>
      <c r="Q235" s="86"/>
      <c r="R235" s="91"/>
      <c r="S235" s="89"/>
      <c r="T235" s="92"/>
      <c r="U235" s="86"/>
      <c r="V235" s="93"/>
      <c r="W235" s="93"/>
      <c r="X235" s="93"/>
      <c r="Y235" s="92"/>
      <c r="Z235" s="178"/>
    </row>
    <row r="236" spans="1:27" ht="20.100000000000001" customHeight="1" thickBot="1" x14ac:dyDescent="0.2">
      <c r="A236" s="156"/>
      <c r="B236" s="156"/>
      <c r="C236" s="344"/>
      <c r="D236" s="378" t="s">
        <v>176</v>
      </c>
      <c r="E236" s="379"/>
      <c r="F236" s="379"/>
      <c r="G236" s="379"/>
      <c r="H236" s="379"/>
      <c r="I236" s="380"/>
      <c r="J236" s="381"/>
      <c r="K236" s="94"/>
      <c r="L236" s="95"/>
      <c r="M236" s="95"/>
      <c r="N236" s="96"/>
      <c r="O236" s="97"/>
      <c r="P236" s="98"/>
      <c r="Q236" s="94"/>
      <c r="R236" s="99"/>
      <c r="S236" s="97"/>
      <c r="T236" s="100"/>
      <c r="U236" s="94"/>
      <c r="V236" s="101"/>
      <c r="W236" s="101"/>
      <c r="X236" s="101"/>
      <c r="Y236" s="100"/>
      <c r="Z236" s="178"/>
    </row>
    <row r="237" spans="1:27" ht="20.100000000000001" customHeight="1" thickTop="1" x14ac:dyDescent="0.15">
      <c r="A237" s="156"/>
      <c r="B237" s="156"/>
      <c r="C237" s="344"/>
      <c r="D237" s="382" t="s">
        <v>132</v>
      </c>
      <c r="E237" s="383"/>
      <c r="F237" s="383"/>
      <c r="G237" s="383"/>
      <c r="H237" s="383"/>
      <c r="I237" s="384"/>
      <c r="J237" s="385"/>
      <c r="K237" s="325">
        <f>SUM(K231:N236)</f>
        <v>0</v>
      </c>
      <c r="L237" s="386"/>
      <c r="M237" s="386"/>
      <c r="N237" s="387"/>
      <c r="O237" s="388">
        <f>SUM(O231:P236)</f>
        <v>0</v>
      </c>
      <c r="P237" s="389"/>
      <c r="Q237" s="325">
        <f>SUM(Q231:R236)</f>
        <v>0</v>
      </c>
      <c r="R237" s="390"/>
      <c r="S237" s="388">
        <f>SUM(S231:T236)</f>
        <v>0</v>
      </c>
      <c r="T237" s="327"/>
      <c r="U237" s="325">
        <f>SUM(U231:Y236)</f>
        <v>0</v>
      </c>
      <c r="V237" s="326"/>
      <c r="W237" s="326"/>
      <c r="X237" s="326"/>
      <c r="Y237" s="327"/>
      <c r="Z237" s="178"/>
    </row>
    <row r="238" spans="1:27" ht="20.100000000000001" customHeight="1" x14ac:dyDescent="0.15">
      <c r="A238" s="156"/>
      <c r="B238" s="156"/>
      <c r="C238" s="173"/>
      <c r="D238" s="285"/>
      <c r="E238" s="391" t="str">
        <f>"*1 "&amp; 日付例 &amp;"　年月日を入力してください。"</f>
        <v>*1 例)2025/4/1、R7/4/1　年月日を入力してください。</v>
      </c>
      <c r="F238" s="392"/>
      <c r="G238" s="392"/>
      <c r="H238" s="392"/>
      <c r="I238" s="392"/>
      <c r="J238" s="392"/>
      <c r="K238" s="393"/>
      <c r="L238" s="394"/>
      <c r="M238" s="394"/>
      <c r="N238" s="394"/>
      <c r="O238" s="393"/>
      <c r="P238" s="394"/>
      <c r="Q238" s="394"/>
      <c r="R238" s="394"/>
      <c r="S238" s="393"/>
      <c r="T238" s="394"/>
      <c r="U238" s="394"/>
      <c r="V238" s="394"/>
      <c r="W238" s="394"/>
      <c r="X238" s="394"/>
      <c r="Y238" s="394"/>
      <c r="Z238" s="178"/>
    </row>
    <row r="239" spans="1:27" ht="20.100000000000001" customHeight="1" x14ac:dyDescent="0.15">
      <c r="A239" s="156"/>
      <c r="B239" s="156"/>
      <c r="C239" s="395"/>
      <c r="D239" s="396"/>
      <c r="E239" s="397"/>
      <c r="F239" s="396"/>
      <c r="G239" s="396"/>
      <c r="H239" s="396"/>
      <c r="I239" s="396"/>
      <c r="J239" s="396"/>
      <c r="K239" s="398"/>
      <c r="L239" s="399"/>
      <c r="M239" s="399"/>
      <c r="N239" s="399"/>
      <c r="O239" s="398"/>
      <c r="P239" s="399"/>
      <c r="Q239" s="399"/>
      <c r="R239" s="399"/>
      <c r="S239" s="398"/>
      <c r="T239" s="399"/>
      <c r="U239" s="399"/>
      <c r="V239" s="399"/>
      <c r="W239" s="399"/>
      <c r="X239" s="399"/>
      <c r="Y239" s="195"/>
      <c r="Z239" s="340"/>
      <c r="AA239" s="190"/>
    </row>
    <row r="240" spans="1:27" ht="20.100000000000001" customHeight="1" x14ac:dyDescent="0.15">
      <c r="A240" s="156"/>
      <c r="B240" s="156"/>
      <c r="C240" s="400"/>
      <c r="D240" s="285"/>
      <c r="E240" s="391"/>
      <c r="F240" s="285"/>
      <c r="G240" s="285"/>
      <c r="H240" s="285"/>
      <c r="I240" s="285"/>
      <c r="J240" s="285"/>
      <c r="K240" s="401"/>
      <c r="L240" s="238"/>
      <c r="M240" s="238"/>
      <c r="N240" s="238"/>
      <c r="O240" s="401"/>
      <c r="P240" s="238"/>
      <c r="Q240" s="238"/>
      <c r="R240" s="238"/>
      <c r="S240" s="401"/>
      <c r="T240" s="238"/>
      <c r="U240" s="238"/>
      <c r="V240" s="238"/>
      <c r="W240" s="238"/>
      <c r="X240" s="238"/>
      <c r="Y240" s="238"/>
      <c r="Z240" s="179"/>
    </row>
    <row r="241" spans="1:27" ht="20.100000000000001" customHeight="1" x14ac:dyDescent="0.15">
      <c r="A241" s="156"/>
      <c r="B241" s="156"/>
      <c r="C241" s="174"/>
      <c r="D241" s="285"/>
      <c r="E241" s="391"/>
      <c r="F241" s="396"/>
      <c r="G241" s="285"/>
      <c r="H241" s="285"/>
      <c r="I241" s="285"/>
      <c r="J241" s="285"/>
      <c r="K241" s="401"/>
      <c r="L241" s="238"/>
      <c r="M241" s="238"/>
      <c r="N241" s="238"/>
      <c r="O241" s="401"/>
      <c r="P241" s="238"/>
      <c r="Q241" s="238"/>
      <c r="R241" s="238"/>
      <c r="S241" s="401"/>
      <c r="T241" s="238"/>
      <c r="U241" s="238"/>
      <c r="V241" s="238"/>
      <c r="W241" s="238"/>
      <c r="X241" s="238"/>
      <c r="Y241" s="238"/>
      <c r="Z241" s="179"/>
    </row>
    <row r="242" spans="1:27" ht="20.100000000000001" customHeight="1" x14ac:dyDescent="0.15">
      <c r="A242" s="156"/>
      <c r="B242" s="156"/>
      <c r="C242" s="166" t="s">
        <v>136</v>
      </c>
      <c r="D242" s="167"/>
      <c r="E242" s="167"/>
      <c r="F242" s="167"/>
      <c r="G242" s="167"/>
      <c r="H242" s="168"/>
      <c r="I242" s="227"/>
      <c r="J242" s="228"/>
      <c r="K242" s="228"/>
      <c r="L242" s="228"/>
      <c r="M242" s="228"/>
      <c r="N242" s="228"/>
      <c r="O242" s="228"/>
      <c r="P242" s="228"/>
      <c r="Q242" s="228"/>
      <c r="R242" s="228"/>
      <c r="S242" s="228"/>
      <c r="T242" s="228"/>
      <c r="U242" s="228"/>
      <c r="V242" s="228"/>
      <c r="W242" s="228"/>
      <c r="X242" s="228"/>
      <c r="Y242" s="228"/>
      <c r="Z242" s="228"/>
    </row>
    <row r="243" spans="1:27" ht="20.100000000000001" customHeight="1" x14ac:dyDescent="0.15">
      <c r="A243" s="156"/>
      <c r="B243" s="156"/>
      <c r="C243" s="169"/>
      <c r="D243" s="174"/>
      <c r="E243" s="341"/>
      <c r="F243" s="170"/>
      <c r="G243" s="170"/>
      <c r="H243" s="170"/>
      <c r="I243" s="179"/>
      <c r="J243" s="179"/>
      <c r="K243" s="179"/>
      <c r="L243" s="179"/>
      <c r="M243" s="179"/>
      <c r="N243" s="179"/>
      <c r="O243" s="179"/>
      <c r="P243" s="179"/>
      <c r="Q243" s="179"/>
      <c r="R243" s="179"/>
      <c r="S243" s="179"/>
      <c r="T243" s="179"/>
      <c r="U243" s="179"/>
      <c r="V243" s="179"/>
      <c r="W243" s="179"/>
      <c r="X243" s="179"/>
      <c r="Y243" s="179"/>
      <c r="Z243" s="178"/>
    </row>
    <row r="244" spans="1:27" ht="30" customHeight="1" x14ac:dyDescent="0.15">
      <c r="A244" s="156"/>
      <c r="B244" s="156"/>
      <c r="C244" s="169"/>
      <c r="D244" s="216" t="s">
        <v>133</v>
      </c>
      <c r="E244" s="216"/>
      <c r="F244" s="216"/>
      <c r="G244" s="216"/>
      <c r="H244" s="216"/>
      <c r="I244" s="216"/>
      <c r="J244" s="216"/>
      <c r="K244" s="216"/>
      <c r="L244" s="216"/>
      <c r="M244" s="216"/>
      <c r="N244" s="216"/>
      <c r="O244" s="216"/>
      <c r="P244" s="216"/>
      <c r="Q244" s="216"/>
      <c r="R244" s="216"/>
      <c r="S244" s="216"/>
      <c r="T244" s="216"/>
      <c r="U244" s="216"/>
      <c r="V244" s="216"/>
      <c r="W244" s="216"/>
      <c r="X244" s="216"/>
      <c r="Y244" s="216"/>
      <c r="Z244" s="402"/>
      <c r="AA244" s="201"/>
    </row>
    <row r="245" spans="1:27" ht="20.100000000000001" customHeight="1" x14ac:dyDescent="0.15">
      <c r="A245" s="156"/>
      <c r="B245" s="156"/>
      <c r="C245" s="353"/>
      <c r="D245" s="403" t="s">
        <v>131</v>
      </c>
      <c r="E245" s="404"/>
      <c r="F245" s="404"/>
      <c r="G245" s="404"/>
      <c r="H245" s="404"/>
      <c r="I245" s="404"/>
      <c r="J245" s="404"/>
      <c r="K245" s="405" t="s">
        <v>11</v>
      </c>
      <c r="L245" s="406"/>
      <c r="M245" s="407"/>
      <c r="N245" s="408"/>
      <c r="O245" s="409" t="s">
        <v>154</v>
      </c>
      <c r="P245" s="410"/>
      <c r="Q245" s="410"/>
      <c r="R245" s="411"/>
      <c r="S245" s="412" t="s">
        <v>11</v>
      </c>
      <c r="Z245" s="222"/>
    </row>
    <row r="246" spans="1:27" ht="20.100000000000001" customHeight="1" x14ac:dyDescent="0.15">
      <c r="A246" s="156"/>
      <c r="B246" s="156"/>
      <c r="C246" s="353"/>
      <c r="D246" s="413" t="s">
        <v>55</v>
      </c>
      <c r="E246" s="414"/>
      <c r="F246" s="414"/>
      <c r="G246" s="414"/>
      <c r="H246" s="414"/>
      <c r="I246" s="414"/>
      <c r="J246" s="414"/>
      <c r="K246" s="80"/>
      <c r="L246" s="81"/>
      <c r="M246" s="82"/>
      <c r="N246" s="408"/>
      <c r="O246" s="83"/>
      <c r="P246" s="84"/>
      <c r="Q246" s="84"/>
      <c r="R246" s="85"/>
      <c r="S246" s="7"/>
      <c r="Z246" s="222"/>
    </row>
    <row r="247" spans="1:27" ht="20.100000000000001" customHeight="1" x14ac:dyDescent="0.15">
      <c r="A247" s="156"/>
      <c r="B247" s="156"/>
      <c r="C247" s="353"/>
      <c r="D247" s="415" t="s">
        <v>56</v>
      </c>
      <c r="E247" s="416"/>
      <c r="F247" s="416"/>
      <c r="G247" s="416"/>
      <c r="H247" s="416"/>
      <c r="I247" s="416"/>
      <c r="J247" s="416"/>
      <c r="K247" s="67"/>
      <c r="L247" s="68"/>
      <c r="M247" s="69"/>
      <c r="N247" s="408"/>
      <c r="O247" s="70"/>
      <c r="P247" s="71"/>
      <c r="Q247" s="71"/>
      <c r="R247" s="72"/>
      <c r="S247" s="8"/>
      <c r="Z247" s="222"/>
    </row>
    <row r="248" spans="1:27" ht="20.100000000000001" customHeight="1" x14ac:dyDescent="0.15">
      <c r="A248" s="156"/>
      <c r="B248" s="156"/>
      <c r="C248" s="353"/>
      <c r="D248" s="415" t="s">
        <v>3</v>
      </c>
      <c r="E248" s="416"/>
      <c r="F248" s="416"/>
      <c r="G248" s="416"/>
      <c r="H248" s="416"/>
      <c r="I248" s="416"/>
      <c r="J248" s="416"/>
      <c r="K248" s="67"/>
      <c r="L248" s="68"/>
      <c r="M248" s="69"/>
      <c r="N248" s="408"/>
      <c r="O248" s="70"/>
      <c r="P248" s="71"/>
      <c r="Q248" s="71"/>
      <c r="R248" s="72"/>
      <c r="S248" s="8"/>
      <c r="Z248" s="222"/>
    </row>
    <row r="249" spans="1:27" ht="20.100000000000001" customHeight="1" x14ac:dyDescent="0.15">
      <c r="A249" s="156"/>
      <c r="B249" s="156"/>
      <c r="C249" s="353"/>
      <c r="D249" s="415" t="s">
        <v>4</v>
      </c>
      <c r="E249" s="416"/>
      <c r="F249" s="416"/>
      <c r="G249" s="416"/>
      <c r="H249" s="416"/>
      <c r="I249" s="416"/>
      <c r="J249" s="416"/>
      <c r="K249" s="67"/>
      <c r="L249" s="68"/>
      <c r="M249" s="69"/>
      <c r="N249" s="408"/>
      <c r="O249" s="70"/>
      <c r="P249" s="71"/>
      <c r="Q249" s="71"/>
      <c r="R249" s="72"/>
      <c r="S249" s="8"/>
      <c r="Z249" s="222"/>
    </row>
    <row r="250" spans="1:27" ht="20.100000000000001" customHeight="1" x14ac:dyDescent="0.15">
      <c r="A250" s="156"/>
      <c r="B250" s="156"/>
      <c r="C250" s="353"/>
      <c r="D250" s="415" t="s">
        <v>5</v>
      </c>
      <c r="E250" s="416"/>
      <c r="F250" s="416"/>
      <c r="G250" s="416"/>
      <c r="H250" s="416"/>
      <c r="I250" s="416"/>
      <c r="J250" s="416"/>
      <c r="K250" s="67"/>
      <c r="L250" s="68"/>
      <c r="M250" s="69"/>
      <c r="N250" s="408"/>
      <c r="O250" s="70"/>
      <c r="P250" s="71"/>
      <c r="Q250" s="71"/>
      <c r="R250" s="72"/>
      <c r="S250" s="8"/>
      <c r="Z250" s="222"/>
    </row>
    <row r="251" spans="1:27" ht="20.100000000000001" customHeight="1" x14ac:dyDescent="0.15">
      <c r="A251" s="156"/>
      <c r="B251" s="156"/>
      <c r="C251" s="353"/>
      <c r="D251" s="415" t="s">
        <v>57</v>
      </c>
      <c r="E251" s="416"/>
      <c r="F251" s="416"/>
      <c r="G251" s="416"/>
      <c r="H251" s="416"/>
      <c r="I251" s="416"/>
      <c r="J251" s="416"/>
      <c r="K251" s="67"/>
      <c r="L251" s="68"/>
      <c r="M251" s="69"/>
      <c r="N251" s="408"/>
      <c r="O251" s="70"/>
      <c r="P251" s="71"/>
      <c r="Q251" s="71"/>
      <c r="R251" s="72"/>
      <c r="S251" s="8"/>
      <c r="Z251" s="222"/>
    </row>
    <row r="252" spans="1:27" ht="20.100000000000001" customHeight="1" x14ac:dyDescent="0.15">
      <c r="A252" s="156"/>
      <c r="B252" s="156"/>
      <c r="C252" s="353"/>
      <c r="D252" s="415" t="s">
        <v>58</v>
      </c>
      <c r="E252" s="416"/>
      <c r="F252" s="416"/>
      <c r="G252" s="416"/>
      <c r="H252" s="416"/>
      <c r="I252" s="416"/>
      <c r="J252" s="416"/>
      <c r="K252" s="67"/>
      <c r="L252" s="68"/>
      <c r="M252" s="69"/>
      <c r="N252" s="408"/>
      <c r="O252" s="70"/>
      <c r="P252" s="71"/>
      <c r="Q252" s="71"/>
      <c r="R252" s="72"/>
      <c r="S252" s="8"/>
      <c r="Z252" s="222"/>
    </row>
    <row r="253" spans="1:27" ht="20.100000000000001" customHeight="1" x14ac:dyDescent="0.15">
      <c r="A253" s="156"/>
      <c r="B253" s="156"/>
      <c r="C253" s="353"/>
      <c r="D253" s="415" t="s">
        <v>59</v>
      </c>
      <c r="E253" s="416"/>
      <c r="F253" s="416"/>
      <c r="G253" s="416"/>
      <c r="H253" s="416"/>
      <c r="I253" s="416"/>
      <c r="J253" s="416"/>
      <c r="K253" s="67"/>
      <c r="L253" s="68"/>
      <c r="M253" s="69"/>
      <c r="N253" s="408"/>
      <c r="O253" s="70"/>
      <c r="P253" s="71"/>
      <c r="Q253" s="71"/>
      <c r="R253" s="72"/>
      <c r="S253" s="8"/>
      <c r="Z253" s="222"/>
    </row>
    <row r="254" spans="1:27" ht="20.100000000000001" customHeight="1" x14ac:dyDescent="0.15">
      <c r="A254" s="156"/>
      <c r="B254" s="156"/>
      <c r="C254" s="353"/>
      <c r="D254" s="415" t="s">
        <v>6</v>
      </c>
      <c r="E254" s="416"/>
      <c r="F254" s="416"/>
      <c r="G254" s="416"/>
      <c r="H254" s="416"/>
      <c r="I254" s="416"/>
      <c r="J254" s="416"/>
      <c r="K254" s="67"/>
      <c r="L254" s="68"/>
      <c r="M254" s="69"/>
      <c r="N254" s="408"/>
      <c r="O254" s="70"/>
      <c r="P254" s="71"/>
      <c r="Q254" s="71"/>
      <c r="R254" s="72"/>
      <c r="S254" s="8"/>
      <c r="Z254" s="222"/>
    </row>
    <row r="255" spans="1:27" ht="20.100000000000001" customHeight="1" x14ac:dyDescent="0.15">
      <c r="A255" s="156"/>
      <c r="B255" s="156"/>
      <c r="C255" s="353"/>
      <c r="D255" s="415" t="s">
        <v>7</v>
      </c>
      <c r="E255" s="416"/>
      <c r="F255" s="416"/>
      <c r="G255" s="416"/>
      <c r="H255" s="416"/>
      <c r="I255" s="416"/>
      <c r="J255" s="416"/>
      <c r="K255" s="67"/>
      <c r="L255" s="68"/>
      <c r="M255" s="69"/>
      <c r="N255" s="408"/>
      <c r="O255" s="70"/>
      <c r="P255" s="71"/>
      <c r="Q255" s="71"/>
      <c r="R255" s="72"/>
      <c r="S255" s="8"/>
      <c r="Z255" s="222"/>
    </row>
    <row r="256" spans="1:27" ht="20.100000000000001" customHeight="1" x14ac:dyDescent="0.15">
      <c r="A256" s="156"/>
      <c r="B256" s="156"/>
      <c r="C256" s="353"/>
      <c r="D256" s="415" t="s">
        <v>60</v>
      </c>
      <c r="E256" s="416"/>
      <c r="F256" s="416"/>
      <c r="G256" s="416"/>
      <c r="H256" s="416"/>
      <c r="I256" s="416"/>
      <c r="J256" s="416"/>
      <c r="K256" s="67"/>
      <c r="L256" s="68"/>
      <c r="M256" s="69"/>
      <c r="N256" s="408"/>
      <c r="O256" s="70"/>
      <c r="P256" s="71"/>
      <c r="Q256" s="71"/>
      <c r="R256" s="72"/>
      <c r="S256" s="8"/>
      <c r="Z256" s="222"/>
    </row>
    <row r="257" spans="1:26" ht="20.100000000000001" customHeight="1" x14ac:dyDescent="0.15">
      <c r="A257" s="156"/>
      <c r="B257" s="156"/>
      <c r="C257" s="353"/>
      <c r="D257" s="415" t="s">
        <v>61</v>
      </c>
      <c r="E257" s="416"/>
      <c r="F257" s="416"/>
      <c r="G257" s="416"/>
      <c r="H257" s="416"/>
      <c r="I257" s="416"/>
      <c r="J257" s="416"/>
      <c r="K257" s="67"/>
      <c r="L257" s="68"/>
      <c r="M257" s="69"/>
      <c r="N257" s="408"/>
      <c r="O257" s="70"/>
      <c r="P257" s="71"/>
      <c r="Q257" s="71"/>
      <c r="R257" s="72"/>
      <c r="S257" s="8"/>
      <c r="Z257" s="222"/>
    </row>
    <row r="258" spans="1:26" ht="20.100000000000001" customHeight="1" x14ac:dyDescent="0.15">
      <c r="A258" s="156"/>
      <c r="B258" s="156"/>
      <c r="C258" s="353"/>
      <c r="D258" s="415" t="s">
        <v>2</v>
      </c>
      <c r="E258" s="416"/>
      <c r="F258" s="416"/>
      <c r="G258" s="416"/>
      <c r="H258" s="416"/>
      <c r="I258" s="416"/>
      <c r="J258" s="416"/>
      <c r="K258" s="67"/>
      <c r="L258" s="68"/>
      <c r="M258" s="69"/>
      <c r="N258" s="408"/>
      <c r="O258" s="70"/>
      <c r="P258" s="71"/>
      <c r="Q258" s="71"/>
      <c r="R258" s="72"/>
      <c r="S258" s="8"/>
      <c r="Z258" s="222"/>
    </row>
    <row r="259" spans="1:26" ht="20.100000000000001" customHeight="1" x14ac:dyDescent="0.15">
      <c r="A259" s="156"/>
      <c r="B259" s="156"/>
      <c r="C259" s="353"/>
      <c r="D259" s="415" t="s">
        <v>62</v>
      </c>
      <c r="E259" s="416"/>
      <c r="F259" s="416"/>
      <c r="G259" s="416"/>
      <c r="H259" s="416"/>
      <c r="I259" s="416"/>
      <c r="J259" s="416"/>
      <c r="K259" s="67"/>
      <c r="L259" s="68"/>
      <c r="M259" s="69"/>
      <c r="N259" s="408"/>
      <c r="O259" s="70"/>
      <c r="P259" s="71"/>
      <c r="Q259" s="71"/>
      <c r="R259" s="72"/>
      <c r="S259" s="8"/>
      <c r="Z259" s="222"/>
    </row>
    <row r="260" spans="1:26" ht="20.100000000000001" customHeight="1" x14ac:dyDescent="0.15">
      <c r="A260" s="156"/>
      <c r="B260" s="156"/>
      <c r="C260" s="353"/>
      <c r="D260" s="415" t="s">
        <v>46</v>
      </c>
      <c r="E260" s="416"/>
      <c r="F260" s="416"/>
      <c r="G260" s="416"/>
      <c r="H260" s="416"/>
      <c r="I260" s="416"/>
      <c r="J260" s="416"/>
      <c r="K260" s="67"/>
      <c r="L260" s="68"/>
      <c r="M260" s="69"/>
      <c r="N260" s="408"/>
      <c r="O260" s="70"/>
      <c r="P260" s="71"/>
      <c r="Q260" s="71"/>
      <c r="R260" s="72"/>
      <c r="S260" s="8"/>
      <c r="Z260" s="222"/>
    </row>
    <row r="261" spans="1:26" ht="20.100000000000001" customHeight="1" x14ac:dyDescent="0.15">
      <c r="A261" s="156"/>
      <c r="B261" s="156"/>
      <c r="C261" s="353"/>
      <c r="D261" s="415" t="s">
        <v>47</v>
      </c>
      <c r="E261" s="416"/>
      <c r="F261" s="416"/>
      <c r="G261" s="416"/>
      <c r="H261" s="416"/>
      <c r="I261" s="416"/>
      <c r="J261" s="416"/>
      <c r="K261" s="67"/>
      <c r="L261" s="68"/>
      <c r="M261" s="69"/>
      <c r="N261" s="408"/>
      <c r="O261" s="70"/>
      <c r="P261" s="71"/>
      <c r="Q261" s="71"/>
      <c r="R261" s="72"/>
      <c r="S261" s="8"/>
      <c r="Z261" s="222"/>
    </row>
    <row r="262" spans="1:26" ht="20.100000000000001" customHeight="1" x14ac:dyDescent="0.15">
      <c r="A262" s="156"/>
      <c r="B262" s="156"/>
      <c r="C262" s="353"/>
      <c r="D262" s="415" t="s">
        <v>63</v>
      </c>
      <c r="E262" s="416"/>
      <c r="F262" s="416"/>
      <c r="G262" s="416"/>
      <c r="H262" s="416"/>
      <c r="I262" s="416"/>
      <c r="J262" s="416"/>
      <c r="K262" s="67"/>
      <c r="L262" s="68"/>
      <c r="M262" s="69"/>
      <c r="N262" s="408"/>
      <c r="O262" s="70"/>
      <c r="P262" s="71"/>
      <c r="Q262" s="71"/>
      <c r="R262" s="72"/>
      <c r="S262" s="8"/>
      <c r="Z262" s="222"/>
    </row>
    <row r="263" spans="1:26" ht="20.100000000000001" customHeight="1" x14ac:dyDescent="0.15">
      <c r="A263" s="156"/>
      <c r="B263" s="156"/>
      <c r="C263" s="353"/>
      <c r="D263" s="417" t="s">
        <v>64</v>
      </c>
      <c r="E263" s="416" t="s">
        <v>65</v>
      </c>
      <c r="F263" s="416"/>
      <c r="G263" s="416"/>
      <c r="H263" s="416"/>
      <c r="I263" s="416"/>
      <c r="J263" s="416"/>
      <c r="K263" s="67"/>
      <c r="L263" s="68"/>
      <c r="M263" s="69"/>
      <c r="N263" s="408"/>
      <c r="O263" s="70"/>
      <c r="P263" s="71"/>
      <c r="Q263" s="71"/>
      <c r="R263" s="72"/>
      <c r="S263" s="8"/>
      <c r="Z263" s="222"/>
    </row>
    <row r="264" spans="1:26" ht="20.100000000000001" customHeight="1" x14ac:dyDescent="0.15">
      <c r="A264" s="156"/>
      <c r="B264" s="156"/>
      <c r="C264" s="353"/>
      <c r="D264" s="417"/>
      <c r="E264" s="416" t="s">
        <v>66</v>
      </c>
      <c r="F264" s="416"/>
      <c r="G264" s="416"/>
      <c r="H264" s="416"/>
      <c r="I264" s="416"/>
      <c r="J264" s="416"/>
      <c r="K264" s="67"/>
      <c r="L264" s="68"/>
      <c r="M264" s="69"/>
      <c r="N264" s="408"/>
      <c r="O264" s="70"/>
      <c r="P264" s="71"/>
      <c r="Q264" s="71"/>
      <c r="R264" s="72"/>
      <c r="S264" s="8"/>
      <c r="Z264" s="222"/>
    </row>
    <row r="265" spans="1:26" ht="20.100000000000001" customHeight="1" x14ac:dyDescent="0.15">
      <c r="A265" s="156"/>
      <c r="B265" s="156"/>
      <c r="C265" s="353"/>
      <c r="D265" s="417"/>
      <c r="E265" s="416" t="s">
        <v>67</v>
      </c>
      <c r="F265" s="416"/>
      <c r="G265" s="416"/>
      <c r="H265" s="416"/>
      <c r="I265" s="416"/>
      <c r="J265" s="416"/>
      <c r="K265" s="67"/>
      <c r="L265" s="68"/>
      <c r="M265" s="69"/>
      <c r="N265" s="408"/>
      <c r="O265" s="70"/>
      <c r="P265" s="71"/>
      <c r="Q265" s="71"/>
      <c r="R265" s="72"/>
      <c r="S265" s="8"/>
      <c r="Z265" s="222"/>
    </row>
    <row r="266" spans="1:26" ht="20.100000000000001" customHeight="1" x14ac:dyDescent="0.15">
      <c r="A266" s="156"/>
      <c r="B266" s="156"/>
      <c r="C266" s="353"/>
      <c r="D266" s="417"/>
      <c r="E266" s="416" t="s">
        <v>68</v>
      </c>
      <c r="F266" s="416"/>
      <c r="G266" s="416"/>
      <c r="H266" s="416"/>
      <c r="I266" s="416"/>
      <c r="J266" s="416"/>
      <c r="K266" s="67"/>
      <c r="L266" s="68"/>
      <c r="M266" s="69"/>
      <c r="N266" s="408"/>
      <c r="O266" s="70"/>
      <c r="P266" s="71"/>
      <c r="Q266" s="71"/>
      <c r="R266" s="72"/>
      <c r="S266" s="8"/>
      <c r="Z266" s="222"/>
    </row>
    <row r="267" spans="1:26" ht="20.100000000000001" customHeight="1" x14ac:dyDescent="0.15">
      <c r="A267" s="156"/>
      <c r="B267" s="156"/>
      <c r="C267" s="353"/>
      <c r="D267" s="417"/>
      <c r="E267" s="416" t="s">
        <v>69</v>
      </c>
      <c r="F267" s="416"/>
      <c r="G267" s="416"/>
      <c r="H267" s="416"/>
      <c r="I267" s="416"/>
      <c r="J267" s="416"/>
      <c r="K267" s="67"/>
      <c r="L267" s="68"/>
      <c r="M267" s="69"/>
      <c r="N267" s="408"/>
      <c r="O267" s="70"/>
      <c r="P267" s="71"/>
      <c r="Q267" s="71"/>
      <c r="R267" s="72"/>
      <c r="S267" s="8"/>
      <c r="Z267" s="222"/>
    </row>
    <row r="268" spans="1:26" ht="20.100000000000001" customHeight="1" x14ac:dyDescent="0.15">
      <c r="A268" s="156"/>
      <c r="B268" s="156"/>
      <c r="C268" s="353"/>
      <c r="D268" s="417"/>
      <c r="E268" s="416" t="s">
        <v>70</v>
      </c>
      <c r="F268" s="416"/>
      <c r="G268" s="416"/>
      <c r="H268" s="416"/>
      <c r="I268" s="416"/>
      <c r="J268" s="416"/>
      <c r="K268" s="67"/>
      <c r="L268" s="68"/>
      <c r="M268" s="69"/>
      <c r="N268" s="408"/>
      <c r="O268" s="70"/>
      <c r="P268" s="71"/>
      <c r="Q268" s="71"/>
      <c r="R268" s="72"/>
      <c r="S268" s="8"/>
      <c r="Z268" s="222"/>
    </row>
    <row r="269" spans="1:26" ht="20.100000000000001" customHeight="1" x14ac:dyDescent="0.15">
      <c r="A269" s="156"/>
      <c r="B269" s="156"/>
      <c r="C269" s="353"/>
      <c r="D269" s="417"/>
      <c r="E269" s="416" t="s">
        <v>71</v>
      </c>
      <c r="F269" s="416"/>
      <c r="G269" s="416"/>
      <c r="H269" s="416"/>
      <c r="I269" s="416"/>
      <c r="J269" s="416"/>
      <c r="K269" s="67"/>
      <c r="L269" s="68"/>
      <c r="M269" s="69"/>
      <c r="N269" s="408"/>
      <c r="O269" s="70"/>
      <c r="P269" s="71"/>
      <c r="Q269" s="71"/>
      <c r="R269" s="72"/>
      <c r="S269" s="8"/>
      <c r="Z269" s="222"/>
    </row>
    <row r="270" spans="1:26" ht="20.100000000000001" customHeight="1" x14ac:dyDescent="0.15">
      <c r="A270" s="156"/>
      <c r="B270" s="156"/>
      <c r="C270" s="353"/>
      <c r="D270" s="417"/>
      <c r="E270" s="416" t="s">
        <v>54</v>
      </c>
      <c r="F270" s="416"/>
      <c r="G270" s="416"/>
      <c r="H270" s="416"/>
      <c r="I270" s="416"/>
      <c r="J270" s="416"/>
      <c r="K270" s="67"/>
      <c r="L270" s="68"/>
      <c r="M270" s="69"/>
      <c r="N270" s="408"/>
      <c r="O270" s="70"/>
      <c r="P270" s="71"/>
      <c r="Q270" s="71"/>
      <c r="R270" s="72"/>
      <c r="S270" s="8"/>
      <c r="Z270" s="222"/>
    </row>
    <row r="271" spans="1:26" ht="20.100000000000001" customHeight="1" x14ac:dyDescent="0.15">
      <c r="A271" s="156"/>
      <c r="B271" s="156"/>
      <c r="C271" s="353"/>
      <c r="D271" s="418"/>
      <c r="E271" s="73"/>
      <c r="F271" s="74"/>
      <c r="G271" s="74"/>
      <c r="H271" s="74"/>
      <c r="I271" s="74"/>
      <c r="J271" s="75"/>
      <c r="K271" s="76"/>
      <c r="L271" s="77"/>
      <c r="M271" s="78"/>
      <c r="N271" s="408"/>
      <c r="O271" s="79"/>
      <c r="P271" s="74"/>
      <c r="Q271" s="74"/>
      <c r="R271" s="75"/>
      <c r="S271" s="9"/>
      <c r="Z271" s="222"/>
    </row>
    <row r="272" spans="1:26" ht="20.100000000000001" customHeight="1" x14ac:dyDescent="0.15">
      <c r="A272" s="156"/>
      <c r="B272" s="156"/>
      <c r="C272" s="169"/>
      <c r="K272" s="419"/>
      <c r="L272" s="419"/>
      <c r="M272" s="419"/>
      <c r="Z272" s="222"/>
    </row>
    <row r="273" spans="1:27" ht="20.100000000000001" customHeight="1" x14ac:dyDescent="0.15">
      <c r="A273" s="156"/>
      <c r="B273" s="156"/>
      <c r="C273" s="395"/>
      <c r="D273" s="396"/>
      <c r="E273" s="397"/>
      <c r="F273" s="396"/>
      <c r="G273" s="396"/>
      <c r="H273" s="396"/>
      <c r="I273" s="396"/>
      <c r="J273" s="396"/>
      <c r="K273" s="398"/>
      <c r="L273" s="399"/>
      <c r="M273" s="399"/>
      <c r="N273" s="399"/>
      <c r="O273" s="398"/>
      <c r="P273" s="399"/>
      <c r="Q273" s="399"/>
      <c r="R273" s="399"/>
      <c r="S273" s="398"/>
      <c r="T273" s="399"/>
      <c r="U273" s="399"/>
      <c r="V273" s="399"/>
      <c r="W273" s="399"/>
      <c r="X273" s="399"/>
      <c r="Y273" s="399"/>
      <c r="Z273" s="194"/>
      <c r="AA273" s="190"/>
    </row>
    <row r="274" spans="1:27" ht="20.100000000000001" customHeight="1" x14ac:dyDescent="0.15">
      <c r="A274" s="156"/>
      <c r="B274" s="156"/>
      <c r="C274" s="400"/>
      <c r="D274" s="285"/>
      <c r="E274" s="420"/>
      <c r="F274" s="392"/>
      <c r="G274" s="392"/>
      <c r="H274" s="392"/>
      <c r="I274" s="392"/>
      <c r="J274" s="285"/>
      <c r="K274" s="401"/>
      <c r="L274" s="238"/>
      <c r="M274" s="238"/>
      <c r="N274" s="238"/>
      <c r="O274" s="401"/>
      <c r="P274" s="238"/>
      <c r="Q274" s="238"/>
      <c r="R274" s="238"/>
      <c r="S274" s="401"/>
      <c r="T274" s="238"/>
      <c r="U274" s="238"/>
      <c r="V274" s="238"/>
      <c r="W274" s="238"/>
      <c r="X274" s="238"/>
      <c r="Y274" s="238"/>
      <c r="Z274" s="179"/>
    </row>
    <row r="275" spans="1:27" ht="20.100000000000001" customHeight="1" x14ac:dyDescent="0.15">
      <c r="A275" s="156"/>
      <c r="B275" s="156"/>
      <c r="C275" s="170"/>
    </row>
    <row r="276" spans="1:27" ht="20.100000000000001" customHeight="1" x14ac:dyDescent="0.15">
      <c r="A276" s="156"/>
      <c r="B276" s="156"/>
      <c r="C276" s="166" t="s">
        <v>137</v>
      </c>
      <c r="D276" s="167"/>
      <c r="E276" s="167"/>
      <c r="F276" s="167"/>
      <c r="G276" s="167"/>
      <c r="H276" s="168"/>
    </row>
    <row r="277" spans="1:27" ht="20.100000000000001" customHeight="1" x14ac:dyDescent="0.15">
      <c r="A277" s="156"/>
      <c r="B277" s="156"/>
      <c r="C277" s="169"/>
      <c r="D277" s="170"/>
      <c r="E277" s="170"/>
      <c r="F277" s="170"/>
      <c r="G277" s="170"/>
      <c r="H277" s="170"/>
      <c r="I277" s="171"/>
      <c r="J277" s="171"/>
      <c r="K277" s="171"/>
      <c r="L277" s="171"/>
      <c r="M277" s="171"/>
      <c r="N277" s="171"/>
      <c r="O277" s="171"/>
      <c r="P277" s="171"/>
      <c r="Q277" s="171"/>
      <c r="R277" s="171"/>
      <c r="S277" s="171"/>
      <c r="T277" s="171"/>
      <c r="U277" s="171"/>
      <c r="V277" s="171"/>
      <c r="W277" s="171"/>
      <c r="X277" s="171"/>
      <c r="Y277" s="171"/>
      <c r="Z277" s="172"/>
    </row>
    <row r="278" spans="1:27" ht="20.100000000000001" customHeight="1" x14ac:dyDescent="0.15">
      <c r="A278" s="156"/>
      <c r="B278" s="156"/>
      <c r="C278" s="169"/>
      <c r="D278" s="174">
        <v>1</v>
      </c>
      <c r="E278" s="341" t="s">
        <v>8</v>
      </c>
      <c r="F278" s="341"/>
      <c r="G278" s="341"/>
      <c r="H278" s="341"/>
      <c r="I278" s="65"/>
      <c r="J278" s="65"/>
      <c r="K278" s="65"/>
      <c r="L278" s="65"/>
      <c r="M278" s="65"/>
      <c r="N278" s="421"/>
      <c r="O278" s="421"/>
      <c r="P278" s="421"/>
      <c r="Q278" s="421"/>
      <c r="R278" s="421"/>
      <c r="S278" s="421"/>
      <c r="T278" s="421"/>
      <c r="U278" s="421"/>
      <c r="V278" s="421"/>
      <c r="W278" s="421"/>
      <c r="X278" s="421"/>
      <c r="Y278" s="421"/>
      <c r="Z278" s="422"/>
      <c r="AA278" s="421"/>
    </row>
    <row r="279" spans="1:27" ht="20.100000000000001" customHeight="1" x14ac:dyDescent="0.15">
      <c r="A279" s="156"/>
      <c r="B279" s="156"/>
      <c r="C279" s="169"/>
      <c r="D279" s="174"/>
      <c r="E279" s="423"/>
      <c r="F279" s="423"/>
      <c r="G279" s="423"/>
      <c r="H279" s="423"/>
      <c r="I279" s="185"/>
      <c r="J279" s="424" t="s">
        <v>147</v>
      </c>
      <c r="K279" s="391"/>
      <c r="L279" s="391"/>
      <c r="M279" s="391"/>
      <c r="N279" s="391"/>
      <c r="O279" s="391"/>
      <c r="P279" s="391"/>
      <c r="Q279" s="391"/>
      <c r="R279" s="391"/>
      <c r="S279" s="391"/>
      <c r="T279" s="391"/>
      <c r="U279" s="391"/>
      <c r="V279" s="391"/>
      <c r="W279" s="391"/>
      <c r="X279" s="391"/>
      <c r="Y279" s="391"/>
      <c r="Z279" s="425"/>
      <c r="AA279" s="391"/>
    </row>
    <row r="280" spans="1:27" ht="20.100000000000001" customHeight="1" x14ac:dyDescent="0.15">
      <c r="A280" s="156"/>
      <c r="B280" s="156"/>
      <c r="C280" s="169"/>
      <c r="D280" s="174">
        <v>2</v>
      </c>
      <c r="E280" s="421" t="s">
        <v>9</v>
      </c>
      <c r="F280" s="421"/>
      <c r="G280" s="421"/>
      <c r="H280" s="421"/>
      <c r="I280" s="65"/>
      <c r="J280" s="65"/>
      <c r="K280" s="66"/>
      <c r="L280" s="65"/>
      <c r="M280" s="65"/>
      <c r="N280" s="199"/>
      <c r="O280" s="199"/>
      <c r="P280" s="199"/>
      <c r="Q280" s="199"/>
      <c r="R280" s="199"/>
      <c r="S280" s="199"/>
      <c r="T280" s="199"/>
      <c r="U280" s="199"/>
      <c r="V280" s="199"/>
      <c r="W280" s="199"/>
      <c r="X280" s="199"/>
      <c r="Y280" s="199"/>
      <c r="Z280" s="184"/>
      <c r="AA280" s="199"/>
    </row>
    <row r="281" spans="1:27" ht="20.100000000000001" customHeight="1" x14ac:dyDescent="0.15">
      <c r="A281" s="156"/>
      <c r="B281" s="156"/>
      <c r="C281" s="169"/>
      <c r="D281" s="174"/>
      <c r="E281" s="423"/>
      <c r="F281" s="423"/>
      <c r="G281" s="423"/>
      <c r="H281" s="423"/>
      <c r="I281" s="426"/>
      <c r="J281" s="424" t="s">
        <v>148</v>
      </c>
      <c r="K281" s="391"/>
      <c r="L281" s="391"/>
      <c r="M281" s="391"/>
      <c r="N281" s="391"/>
      <c r="O281" s="391"/>
      <c r="P281" s="391"/>
      <c r="Q281" s="391"/>
      <c r="R281" s="391"/>
      <c r="S281" s="391"/>
      <c r="T281" s="391"/>
      <c r="U281" s="391"/>
      <c r="V281" s="391"/>
      <c r="W281" s="391"/>
      <c r="X281" s="391"/>
      <c r="Y281" s="391"/>
      <c r="Z281" s="425"/>
      <c r="AA281" s="391"/>
    </row>
    <row r="282" spans="1:27" ht="20.100000000000001" customHeight="1" x14ac:dyDescent="0.15">
      <c r="B282" s="156"/>
      <c r="C282" s="169"/>
      <c r="D282" s="174">
        <v>3</v>
      </c>
      <c r="E282" s="421" t="s">
        <v>229</v>
      </c>
      <c r="F282" s="421"/>
      <c r="G282" s="421"/>
      <c r="I282" s="426"/>
      <c r="J282" s="391"/>
      <c r="K282" s="391"/>
      <c r="L282" s="391"/>
      <c r="M282" s="391"/>
      <c r="N282" s="391"/>
      <c r="O282" s="391"/>
      <c r="P282" s="391"/>
      <c r="Q282" s="391"/>
      <c r="R282" s="391"/>
      <c r="S282" s="391"/>
      <c r="T282" s="391"/>
      <c r="U282" s="391"/>
      <c r="V282" s="391"/>
      <c r="W282" s="391"/>
      <c r="X282" s="391"/>
      <c r="Y282" s="391"/>
      <c r="Z282" s="425"/>
      <c r="AA282" s="391"/>
    </row>
    <row r="283" spans="1:27" ht="45" customHeight="1" x14ac:dyDescent="0.15">
      <c r="B283" s="156"/>
      <c r="C283" s="169"/>
      <c r="D283" s="427"/>
      <c r="E283" s="428" t="s">
        <v>159</v>
      </c>
      <c r="F283" s="428"/>
      <c r="G283" s="428"/>
      <c r="H283" s="428"/>
      <c r="I283" s="428"/>
      <c r="J283" s="428"/>
      <c r="K283" s="428"/>
      <c r="L283" s="428"/>
      <c r="M283" s="428"/>
      <c r="N283" s="428"/>
      <c r="O283" s="428"/>
      <c r="P283" s="428"/>
      <c r="Q283" s="428"/>
      <c r="R283" s="428"/>
      <c r="S283" s="428"/>
      <c r="T283" s="428"/>
      <c r="U283" s="428"/>
      <c r="V283" s="428"/>
      <c r="W283" s="428"/>
      <c r="X283" s="428"/>
      <c r="Y283" s="428"/>
      <c r="Z283" s="178"/>
    </row>
    <row r="284" spans="1:27" ht="30" customHeight="1" x14ac:dyDescent="0.15">
      <c r="A284" s="156">
        <f>IFERROR(IF(COUNTIF($N285:$N344,"○")&lt;1,1001,0),3)</f>
        <v>1001</v>
      </c>
      <c r="B284" s="552"/>
      <c r="C284" s="169"/>
      <c r="D284" s="170"/>
      <c r="E284" s="240" t="s">
        <v>236</v>
      </c>
      <c r="F284" s="241"/>
      <c r="G284" s="241"/>
      <c r="H284" s="241"/>
      <c r="I284" s="241"/>
      <c r="J284" s="241"/>
      <c r="K284" s="241"/>
      <c r="L284" s="241"/>
      <c r="M284" s="429"/>
      <c r="N284" s="430" t="s">
        <v>10</v>
      </c>
      <c r="O284" s="431" t="s">
        <v>166</v>
      </c>
      <c r="P284" s="432" t="s">
        <v>28</v>
      </c>
      <c r="Q284" s="433"/>
      <c r="R284" s="434"/>
      <c r="S284" s="435" t="s">
        <v>73</v>
      </c>
      <c r="T284" s="436"/>
      <c r="U284" s="437" t="str">
        <f>"登録年月日
"&amp;日付例</f>
        <v>登録年月日
例)2025/4/1、R7/4/1</v>
      </c>
      <c r="V284" s="438"/>
      <c r="W284" s="438"/>
      <c r="X284" s="438"/>
      <c r="Y284" s="439"/>
      <c r="Z284" s="408"/>
    </row>
    <row r="285" spans="1:27" ht="20.100000000000001" customHeight="1" x14ac:dyDescent="0.15">
      <c r="A285" s="156">
        <f>IFERROR(IF(AND($N285="○",OR(TRIM($O285)="",TRIM($S$285)="",TRIM($U$285)="")),1001,0),3)</f>
        <v>0</v>
      </c>
      <c r="B285" s="156"/>
      <c r="C285" s="173"/>
      <c r="D285" s="252"/>
      <c r="E285" s="440" t="s">
        <v>172</v>
      </c>
      <c r="F285" s="441" t="s">
        <v>224</v>
      </c>
      <c r="G285" s="442">
        <v>11</v>
      </c>
      <c r="H285" s="443" t="s">
        <v>188</v>
      </c>
      <c r="I285" s="444"/>
      <c r="J285" s="444"/>
      <c r="K285" s="444"/>
      <c r="L285" s="444"/>
      <c r="M285" s="444"/>
      <c r="N285" s="10"/>
      <c r="O285" s="10"/>
      <c r="P285" s="445" t="s">
        <v>31</v>
      </c>
      <c r="Q285" s="446"/>
      <c r="R285" s="447"/>
      <c r="S285" s="37"/>
      <c r="T285" s="38"/>
      <c r="U285" s="43"/>
      <c r="V285" s="57"/>
      <c r="W285" s="57"/>
      <c r="X285" s="57"/>
      <c r="Y285" s="58"/>
      <c r="Z285" s="448"/>
      <c r="AA285" s="179"/>
    </row>
    <row r="286" spans="1:27" ht="20.100000000000001" customHeight="1" x14ac:dyDescent="0.15">
      <c r="A286" s="156">
        <f>IFERROR(IF(AND($N286="○",OR(TRIM($O286)="",TRIM($S$285)="",TRIM($U$285)="")),1001,0),3)</f>
        <v>0</v>
      </c>
      <c r="B286" s="156"/>
      <c r="C286" s="173"/>
      <c r="D286" s="252"/>
      <c r="E286" s="449"/>
      <c r="F286" s="450"/>
      <c r="G286" s="451">
        <v>12</v>
      </c>
      <c r="H286" s="452" t="s">
        <v>189</v>
      </c>
      <c r="I286" s="453"/>
      <c r="J286" s="453"/>
      <c r="K286" s="453"/>
      <c r="L286" s="453"/>
      <c r="M286" s="453"/>
      <c r="N286" s="11"/>
      <c r="O286" s="11"/>
      <c r="P286" s="454"/>
      <c r="Q286" s="175"/>
      <c r="R286" s="455"/>
      <c r="S286" s="39"/>
      <c r="T286" s="40"/>
      <c r="U286" s="59"/>
      <c r="V286" s="60"/>
      <c r="W286" s="60"/>
      <c r="X286" s="60"/>
      <c r="Y286" s="61"/>
      <c r="Z286" s="448"/>
      <c r="AA286" s="179"/>
    </row>
    <row r="287" spans="1:27" ht="20.100000000000001" customHeight="1" x14ac:dyDescent="0.15">
      <c r="A287" s="156">
        <f>IFERROR(IF(AND($N287="○",OR(TRIM($O287)="",TRIM($S$285)="",TRIM($U$285)="")),1001,0),3)</f>
        <v>0</v>
      </c>
      <c r="B287" s="156"/>
      <c r="C287" s="173"/>
      <c r="D287" s="252"/>
      <c r="E287" s="449"/>
      <c r="F287" s="450"/>
      <c r="G287" s="451">
        <v>13</v>
      </c>
      <c r="H287" s="452" t="s">
        <v>190</v>
      </c>
      <c r="I287" s="453"/>
      <c r="J287" s="453"/>
      <c r="K287" s="453"/>
      <c r="L287" s="453"/>
      <c r="M287" s="453"/>
      <c r="N287" s="11"/>
      <c r="O287" s="12"/>
      <c r="P287" s="454"/>
      <c r="Q287" s="175"/>
      <c r="R287" s="455"/>
      <c r="S287" s="39"/>
      <c r="T287" s="40"/>
      <c r="U287" s="59"/>
      <c r="V287" s="60"/>
      <c r="W287" s="60"/>
      <c r="X287" s="60"/>
      <c r="Y287" s="61"/>
      <c r="Z287" s="448"/>
      <c r="AA287" s="179"/>
    </row>
    <row r="288" spans="1:27" ht="20.100000000000001" customHeight="1" x14ac:dyDescent="0.15">
      <c r="A288" s="156">
        <f>IFERROR(IF(AND($N288="○",OR(TRIM($O288)="",TRIM($S$285)="",TRIM($U$285)="")),1001,0),3)</f>
        <v>0</v>
      </c>
      <c r="B288" s="156"/>
      <c r="C288" s="173"/>
      <c r="D288" s="252"/>
      <c r="E288" s="449"/>
      <c r="F288" s="450"/>
      <c r="G288" s="451">
        <v>14</v>
      </c>
      <c r="H288" s="452" t="s">
        <v>191</v>
      </c>
      <c r="I288" s="453"/>
      <c r="J288" s="453"/>
      <c r="K288" s="453"/>
      <c r="L288" s="453"/>
      <c r="M288" s="453"/>
      <c r="N288" s="12"/>
      <c r="O288" s="12"/>
      <c r="P288" s="454"/>
      <c r="Q288" s="175"/>
      <c r="R288" s="455"/>
      <c r="S288" s="39"/>
      <c r="T288" s="40"/>
      <c r="U288" s="59"/>
      <c r="V288" s="60"/>
      <c r="W288" s="60"/>
      <c r="X288" s="60"/>
      <c r="Y288" s="61"/>
      <c r="Z288" s="448"/>
      <c r="AA288" s="179"/>
    </row>
    <row r="289" spans="1:27" ht="20.100000000000001" customHeight="1" x14ac:dyDescent="0.15">
      <c r="A289" s="156">
        <f>IFERROR(IF(AND($N289="○",OR(TRIM($O289)="",TRIM($S$285)="",TRIM($U$285)="")),1001,0),3)</f>
        <v>0</v>
      </c>
      <c r="B289" s="156"/>
      <c r="C289" s="173"/>
      <c r="D289" s="252"/>
      <c r="E289" s="449"/>
      <c r="F289" s="450"/>
      <c r="G289" s="451">
        <v>15</v>
      </c>
      <c r="H289" s="452" t="s">
        <v>192</v>
      </c>
      <c r="I289" s="453"/>
      <c r="J289" s="453"/>
      <c r="K289" s="453"/>
      <c r="L289" s="453"/>
      <c r="M289" s="453"/>
      <c r="N289" s="12"/>
      <c r="O289" s="12"/>
      <c r="P289" s="454"/>
      <c r="Q289" s="175"/>
      <c r="R289" s="455"/>
      <c r="S289" s="39"/>
      <c r="T289" s="40"/>
      <c r="U289" s="59"/>
      <c r="V289" s="60"/>
      <c r="W289" s="60"/>
      <c r="X289" s="60"/>
      <c r="Y289" s="61"/>
      <c r="Z289" s="448"/>
      <c r="AA289" s="179"/>
    </row>
    <row r="290" spans="1:27" ht="20.100000000000001" customHeight="1" x14ac:dyDescent="0.15">
      <c r="A290" s="156">
        <f>IFERROR(IF(AND($N290="○",OR(TRIM($O290)="",TRIM($S$285)="",TRIM($U$285)="")),1001,0),3)</f>
        <v>0</v>
      </c>
      <c r="B290" s="156"/>
      <c r="C290" s="173"/>
      <c r="D290" s="252"/>
      <c r="E290" s="449"/>
      <c r="F290" s="450"/>
      <c r="G290" s="451">
        <v>16</v>
      </c>
      <c r="H290" s="452" t="s">
        <v>193</v>
      </c>
      <c r="I290" s="453"/>
      <c r="J290" s="453"/>
      <c r="K290" s="453"/>
      <c r="L290" s="453"/>
      <c r="M290" s="453"/>
      <c r="N290" s="12"/>
      <c r="O290" s="12"/>
      <c r="P290" s="454"/>
      <c r="Q290" s="175"/>
      <c r="R290" s="455"/>
      <c r="S290" s="39"/>
      <c r="T290" s="40"/>
      <c r="U290" s="59"/>
      <c r="V290" s="60"/>
      <c r="W290" s="60"/>
      <c r="X290" s="60"/>
      <c r="Y290" s="61"/>
      <c r="Z290" s="448"/>
      <c r="AA290" s="179"/>
    </row>
    <row r="291" spans="1:27" ht="20.100000000000001" customHeight="1" x14ac:dyDescent="0.15">
      <c r="A291" s="156">
        <f>IFERROR(IF(AND($N291="○",OR(TRIM($O291)="",TRIM($S$285)="",TRIM($U$285)="")),1001,0),3)</f>
        <v>0</v>
      </c>
      <c r="B291" s="156"/>
      <c r="C291" s="173"/>
      <c r="D291" s="252"/>
      <c r="E291" s="449"/>
      <c r="F291" s="450"/>
      <c r="G291" s="451">
        <v>17</v>
      </c>
      <c r="H291" s="452" t="s">
        <v>194</v>
      </c>
      <c r="I291" s="453"/>
      <c r="J291" s="453"/>
      <c r="K291" s="453"/>
      <c r="L291" s="453"/>
      <c r="M291" s="453"/>
      <c r="N291" s="12"/>
      <c r="O291" s="12"/>
      <c r="P291" s="454"/>
      <c r="Q291" s="175"/>
      <c r="R291" s="455"/>
      <c r="S291" s="39"/>
      <c r="T291" s="40"/>
      <c r="U291" s="59"/>
      <c r="V291" s="60"/>
      <c r="W291" s="60"/>
      <c r="X291" s="60"/>
      <c r="Y291" s="61"/>
      <c r="Z291" s="448"/>
      <c r="AA291" s="179"/>
    </row>
    <row r="292" spans="1:27" ht="20.100000000000001" customHeight="1" x14ac:dyDescent="0.15">
      <c r="A292" s="156">
        <f>IFERROR(IF(AND($N292="○",OR(TRIM($O292)="",TRIM($S$285)="",TRIM($U$285)="")),1001,0),3)</f>
        <v>0</v>
      </c>
      <c r="B292" s="156"/>
      <c r="C292" s="173"/>
      <c r="D292" s="252"/>
      <c r="E292" s="449"/>
      <c r="F292" s="450"/>
      <c r="G292" s="451">
        <v>18</v>
      </c>
      <c r="H292" s="452" t="s">
        <v>195</v>
      </c>
      <c r="I292" s="453"/>
      <c r="J292" s="453"/>
      <c r="K292" s="453"/>
      <c r="L292" s="453"/>
      <c r="M292" s="453"/>
      <c r="N292" s="12"/>
      <c r="O292" s="12"/>
      <c r="P292" s="454"/>
      <c r="Q292" s="175"/>
      <c r="R292" s="455"/>
      <c r="S292" s="39"/>
      <c r="T292" s="40"/>
      <c r="U292" s="59"/>
      <c r="V292" s="60"/>
      <c r="W292" s="60"/>
      <c r="X292" s="60"/>
      <c r="Y292" s="61"/>
      <c r="Z292" s="448"/>
      <c r="AA292" s="179"/>
    </row>
    <row r="293" spans="1:27" ht="20.100000000000001" customHeight="1" x14ac:dyDescent="0.15">
      <c r="A293" s="156">
        <f>IFERROR(IF(AND($N293="○",OR(TRIM($O293)="",TRIM($S$285)="",TRIM($U$285)="")),1001,0),3)</f>
        <v>0</v>
      </c>
      <c r="B293" s="156"/>
      <c r="C293" s="173"/>
      <c r="D293" s="252"/>
      <c r="E293" s="449"/>
      <c r="F293" s="450"/>
      <c r="G293" s="451">
        <v>19</v>
      </c>
      <c r="H293" s="452" t="s">
        <v>196</v>
      </c>
      <c r="I293" s="453"/>
      <c r="J293" s="453"/>
      <c r="K293" s="453"/>
      <c r="L293" s="453"/>
      <c r="M293" s="453"/>
      <c r="N293" s="12"/>
      <c r="O293" s="12"/>
      <c r="P293" s="454"/>
      <c r="Q293" s="175"/>
      <c r="R293" s="455"/>
      <c r="S293" s="39"/>
      <c r="T293" s="40"/>
      <c r="U293" s="59"/>
      <c r="V293" s="60"/>
      <c r="W293" s="60"/>
      <c r="X293" s="60"/>
      <c r="Y293" s="61"/>
      <c r="Z293" s="448"/>
      <c r="AA293" s="179"/>
    </row>
    <row r="294" spans="1:27" ht="20.100000000000001" customHeight="1" x14ac:dyDescent="0.15">
      <c r="A294" s="156">
        <f>IFERROR(IF(AND($N294="○",OR(TRIM($O294)="",TRIM($S$285)="",TRIM($U$285)="")),1001,0),3)</f>
        <v>0</v>
      </c>
      <c r="B294" s="156"/>
      <c r="C294" s="173"/>
      <c r="D294" s="252"/>
      <c r="E294" s="449"/>
      <c r="F294" s="450"/>
      <c r="G294" s="451">
        <v>20</v>
      </c>
      <c r="H294" s="452" t="s">
        <v>197</v>
      </c>
      <c r="I294" s="453"/>
      <c r="J294" s="453"/>
      <c r="K294" s="453"/>
      <c r="L294" s="453"/>
      <c r="M294" s="453"/>
      <c r="N294" s="12"/>
      <c r="O294" s="12"/>
      <c r="P294" s="454"/>
      <c r="Q294" s="175"/>
      <c r="R294" s="455"/>
      <c r="S294" s="39"/>
      <c r="T294" s="40"/>
      <c r="U294" s="59"/>
      <c r="V294" s="60"/>
      <c r="W294" s="60"/>
      <c r="X294" s="60"/>
      <c r="Y294" s="61"/>
      <c r="Z294" s="448"/>
      <c r="AA294" s="179"/>
    </row>
    <row r="295" spans="1:27" ht="20.100000000000001" customHeight="1" x14ac:dyDescent="0.15">
      <c r="A295" s="156">
        <f>IFERROR(IF(AND($N295="○",OR(TRIM($O295)="",TRIM($S$285)="",TRIM($U$285)="")),1001,0),3)</f>
        <v>0</v>
      </c>
      <c r="B295" s="156"/>
      <c r="C295" s="173"/>
      <c r="D295" s="252"/>
      <c r="E295" s="449"/>
      <c r="F295" s="450"/>
      <c r="G295" s="451">
        <v>21</v>
      </c>
      <c r="H295" s="452" t="s">
        <v>198</v>
      </c>
      <c r="I295" s="453"/>
      <c r="J295" s="453"/>
      <c r="K295" s="453"/>
      <c r="L295" s="453"/>
      <c r="M295" s="453"/>
      <c r="N295" s="12"/>
      <c r="O295" s="12"/>
      <c r="P295" s="454"/>
      <c r="Q295" s="175"/>
      <c r="R295" s="455"/>
      <c r="S295" s="39"/>
      <c r="T295" s="40"/>
      <c r="U295" s="59"/>
      <c r="V295" s="60"/>
      <c r="W295" s="60"/>
      <c r="X295" s="60"/>
      <c r="Y295" s="61"/>
      <c r="Z295" s="448"/>
      <c r="AA295" s="179"/>
    </row>
    <row r="296" spans="1:27" ht="20.100000000000001" customHeight="1" x14ac:dyDescent="0.15">
      <c r="A296" s="156">
        <f>IFERROR(IF(AND($N296="○",OR(TRIM($O296)="",TRIM($S$285)="",TRIM($U$285)="")),1001,0),3)</f>
        <v>0</v>
      </c>
      <c r="B296" s="156"/>
      <c r="C296" s="173"/>
      <c r="D296" s="252"/>
      <c r="E296" s="449"/>
      <c r="F296" s="450"/>
      <c r="G296" s="451">
        <v>22</v>
      </c>
      <c r="H296" s="452" t="s">
        <v>199</v>
      </c>
      <c r="I296" s="453"/>
      <c r="J296" s="453"/>
      <c r="K296" s="453"/>
      <c r="L296" s="453"/>
      <c r="M296" s="453"/>
      <c r="N296" s="12"/>
      <c r="O296" s="12"/>
      <c r="P296" s="454"/>
      <c r="Q296" s="175"/>
      <c r="R296" s="455"/>
      <c r="S296" s="39"/>
      <c r="T296" s="40"/>
      <c r="U296" s="59"/>
      <c r="V296" s="60"/>
      <c r="W296" s="60"/>
      <c r="X296" s="60"/>
      <c r="Y296" s="61"/>
      <c r="Z296" s="448"/>
      <c r="AA296" s="179"/>
    </row>
    <row r="297" spans="1:27" ht="20.100000000000001" customHeight="1" x14ac:dyDescent="0.15">
      <c r="A297" s="156">
        <f>IFERROR(IF(AND($N297="○",OR(TRIM($O297)="",TRIM($S$285)="",TRIM($U$285)="")),1001,0),3)</f>
        <v>0</v>
      </c>
      <c r="B297" s="156"/>
      <c r="C297" s="173"/>
      <c r="D297" s="252"/>
      <c r="E297" s="449"/>
      <c r="F297" s="450"/>
      <c r="G297" s="451">
        <v>23</v>
      </c>
      <c r="H297" s="452" t="s">
        <v>200</v>
      </c>
      <c r="I297" s="453"/>
      <c r="J297" s="453"/>
      <c r="K297" s="453"/>
      <c r="L297" s="453"/>
      <c r="M297" s="453"/>
      <c r="N297" s="12"/>
      <c r="O297" s="12"/>
      <c r="P297" s="454"/>
      <c r="Q297" s="175"/>
      <c r="R297" s="455"/>
      <c r="S297" s="39"/>
      <c r="T297" s="40"/>
      <c r="U297" s="59"/>
      <c r="V297" s="60"/>
      <c r="W297" s="60"/>
      <c r="X297" s="60"/>
      <c r="Y297" s="61"/>
      <c r="Z297" s="448"/>
      <c r="AA297" s="179"/>
    </row>
    <row r="298" spans="1:27" ht="20.100000000000001" customHeight="1" x14ac:dyDescent="0.15">
      <c r="A298" s="156">
        <f>IFERROR(IF(AND($N298="○",OR(TRIM($O298)="",TRIM($S$285)="",TRIM($U$285)="")),1001,0),3)</f>
        <v>0</v>
      </c>
      <c r="B298" s="156"/>
      <c r="C298" s="173"/>
      <c r="D298" s="252"/>
      <c r="E298" s="449"/>
      <c r="F298" s="450"/>
      <c r="G298" s="451">
        <v>24</v>
      </c>
      <c r="H298" s="452" t="s">
        <v>201</v>
      </c>
      <c r="I298" s="453"/>
      <c r="J298" s="453"/>
      <c r="K298" s="453"/>
      <c r="L298" s="453"/>
      <c r="M298" s="453"/>
      <c r="N298" s="12"/>
      <c r="O298" s="12"/>
      <c r="P298" s="454"/>
      <c r="Q298" s="175"/>
      <c r="R298" s="455"/>
      <c r="S298" s="39"/>
      <c r="T298" s="40"/>
      <c r="U298" s="59"/>
      <c r="V298" s="60"/>
      <c r="W298" s="60"/>
      <c r="X298" s="60"/>
      <c r="Y298" s="61"/>
      <c r="Z298" s="448"/>
      <c r="AA298" s="179"/>
    </row>
    <row r="299" spans="1:27" ht="20.100000000000001" customHeight="1" x14ac:dyDescent="0.15">
      <c r="A299" s="156">
        <f>IFERROR(IF(AND($N299="○",OR(TRIM($O299)="",TRIM($S$285)="",TRIM($U$285)="")),1001,0),3)</f>
        <v>0</v>
      </c>
      <c r="B299" s="156"/>
      <c r="C299" s="173"/>
      <c r="D299" s="252"/>
      <c r="E299" s="449"/>
      <c r="F299" s="450"/>
      <c r="G299" s="451">
        <v>25</v>
      </c>
      <c r="H299" s="452" t="s">
        <v>202</v>
      </c>
      <c r="I299" s="453"/>
      <c r="J299" s="453"/>
      <c r="K299" s="453"/>
      <c r="L299" s="453"/>
      <c r="M299" s="453"/>
      <c r="N299" s="12"/>
      <c r="O299" s="12"/>
      <c r="P299" s="454"/>
      <c r="Q299" s="175"/>
      <c r="R299" s="455"/>
      <c r="S299" s="39"/>
      <c r="T299" s="40"/>
      <c r="U299" s="59"/>
      <c r="V299" s="60"/>
      <c r="W299" s="60"/>
      <c r="X299" s="60"/>
      <c r="Y299" s="61"/>
      <c r="Z299" s="448"/>
      <c r="AA299" s="179"/>
    </row>
    <row r="300" spans="1:27" ht="20.100000000000001" customHeight="1" x14ac:dyDescent="0.15">
      <c r="A300" s="156">
        <f>IFERROR(IF(AND($N300="○",OR(TRIM($O300)="",TRIM($S$285)="",TRIM($U$285)="")),1001,0),3)</f>
        <v>0</v>
      </c>
      <c r="B300" s="156"/>
      <c r="C300" s="173"/>
      <c r="D300" s="252"/>
      <c r="E300" s="449"/>
      <c r="F300" s="450"/>
      <c r="G300" s="451">
        <v>26</v>
      </c>
      <c r="H300" s="452" t="s">
        <v>240</v>
      </c>
      <c r="I300" s="453"/>
      <c r="J300" s="453"/>
      <c r="K300" s="453"/>
      <c r="L300" s="453"/>
      <c r="M300" s="453"/>
      <c r="N300" s="12"/>
      <c r="O300" s="12"/>
      <c r="P300" s="454"/>
      <c r="Q300" s="175"/>
      <c r="R300" s="455"/>
      <c r="S300" s="39"/>
      <c r="T300" s="40"/>
      <c r="U300" s="59"/>
      <c r="V300" s="60"/>
      <c r="W300" s="60"/>
      <c r="X300" s="60"/>
      <c r="Y300" s="61"/>
      <c r="Z300" s="448"/>
      <c r="AA300" s="179"/>
    </row>
    <row r="301" spans="1:27" ht="20.100000000000001" customHeight="1" x14ac:dyDescent="0.15">
      <c r="A301" s="156">
        <f>IFERROR(IF(AND($N301="○",OR(TRIM($O301)="",TRIM($S$285)="",TRIM($U$285)="")),1001,0),3)</f>
        <v>0</v>
      </c>
      <c r="B301" s="156"/>
      <c r="C301" s="173"/>
      <c r="D301" s="252"/>
      <c r="E301" s="449"/>
      <c r="F301" s="450"/>
      <c r="G301" s="451">
        <v>27</v>
      </c>
      <c r="H301" s="452" t="s">
        <v>169</v>
      </c>
      <c r="I301" s="453"/>
      <c r="J301" s="453"/>
      <c r="K301" s="453"/>
      <c r="L301" s="453"/>
      <c r="M301" s="453"/>
      <c r="N301" s="12"/>
      <c r="O301" s="12"/>
      <c r="P301" s="454"/>
      <c r="Q301" s="175"/>
      <c r="R301" s="455"/>
      <c r="S301" s="39"/>
      <c r="T301" s="40"/>
      <c r="U301" s="59"/>
      <c r="V301" s="60"/>
      <c r="W301" s="60"/>
      <c r="X301" s="60"/>
      <c r="Y301" s="61"/>
      <c r="Z301" s="448"/>
      <c r="AA301" s="179"/>
    </row>
    <row r="302" spans="1:27" ht="20.100000000000001" customHeight="1" x14ac:dyDescent="0.15">
      <c r="A302" s="156">
        <f>IFERROR(IF(AND($N302="○",OR(TRIM($O302)="",TRIM($S$285)="",TRIM($U$285)="")),1001,0),3)</f>
        <v>0</v>
      </c>
      <c r="B302" s="156"/>
      <c r="C302" s="173"/>
      <c r="D302" s="252"/>
      <c r="E302" s="449"/>
      <c r="F302" s="450"/>
      <c r="G302" s="451">
        <v>28</v>
      </c>
      <c r="H302" s="452" t="s">
        <v>203</v>
      </c>
      <c r="I302" s="453"/>
      <c r="J302" s="453"/>
      <c r="K302" s="453"/>
      <c r="L302" s="453"/>
      <c r="M302" s="453"/>
      <c r="N302" s="12"/>
      <c r="O302" s="12"/>
      <c r="P302" s="454"/>
      <c r="Q302" s="175"/>
      <c r="R302" s="455"/>
      <c r="S302" s="39"/>
      <c r="T302" s="40"/>
      <c r="U302" s="59"/>
      <c r="V302" s="60"/>
      <c r="W302" s="60"/>
      <c r="X302" s="60"/>
      <c r="Y302" s="61"/>
      <c r="Z302" s="448"/>
      <c r="AA302" s="179"/>
    </row>
    <row r="303" spans="1:27" ht="20.100000000000001" customHeight="1" x14ac:dyDescent="0.15">
      <c r="A303" s="156">
        <f>IFERROR(IF(AND($N303="○",OR(TRIM($O303)="",TRIM($S$285)="",TRIM($U$285)="")),1001,0),3)</f>
        <v>0</v>
      </c>
      <c r="B303" s="156"/>
      <c r="C303" s="173"/>
      <c r="D303" s="252"/>
      <c r="E303" s="449"/>
      <c r="F303" s="450"/>
      <c r="G303" s="451">
        <v>29</v>
      </c>
      <c r="H303" s="452" t="s">
        <v>204</v>
      </c>
      <c r="I303" s="453"/>
      <c r="J303" s="453"/>
      <c r="K303" s="453"/>
      <c r="L303" s="453"/>
      <c r="M303" s="453"/>
      <c r="N303" s="12"/>
      <c r="O303" s="12"/>
      <c r="P303" s="454"/>
      <c r="Q303" s="175"/>
      <c r="R303" s="455"/>
      <c r="S303" s="39"/>
      <c r="T303" s="40"/>
      <c r="U303" s="59"/>
      <c r="V303" s="60"/>
      <c r="W303" s="60"/>
      <c r="X303" s="60"/>
      <c r="Y303" s="61"/>
      <c r="Z303" s="448"/>
      <c r="AA303" s="179"/>
    </row>
    <row r="304" spans="1:27" ht="20.100000000000001" customHeight="1" x14ac:dyDescent="0.15">
      <c r="A304" s="156">
        <f>IFERROR(IF(AND($N304="○",OR(TRIM($O304)="",TRIM($S$285)="",TRIM($U$285)="")),1001,0),3)</f>
        <v>0</v>
      </c>
      <c r="B304" s="156"/>
      <c r="C304" s="173"/>
      <c r="D304" s="252"/>
      <c r="E304" s="449"/>
      <c r="F304" s="450"/>
      <c r="G304" s="451">
        <v>30</v>
      </c>
      <c r="H304" s="452" t="s">
        <v>205</v>
      </c>
      <c r="I304" s="453"/>
      <c r="J304" s="453"/>
      <c r="K304" s="453"/>
      <c r="L304" s="453"/>
      <c r="M304" s="453"/>
      <c r="N304" s="12"/>
      <c r="O304" s="12"/>
      <c r="P304" s="454"/>
      <c r="Q304" s="175"/>
      <c r="R304" s="455"/>
      <c r="S304" s="39"/>
      <c r="T304" s="40"/>
      <c r="U304" s="59"/>
      <c r="V304" s="60"/>
      <c r="W304" s="60"/>
      <c r="X304" s="60"/>
      <c r="Y304" s="61"/>
      <c r="Z304" s="448"/>
      <c r="AA304" s="179"/>
    </row>
    <row r="305" spans="1:27" ht="20.100000000000001" customHeight="1" x14ac:dyDescent="0.15">
      <c r="A305" s="156">
        <f>IFERROR(IF(AND($N305="○",OR(TRIM($O305)="",TRIM($S$285)="",TRIM($U$285)="")),1001,0),3)</f>
        <v>0</v>
      </c>
      <c r="B305" s="156"/>
      <c r="C305" s="173"/>
      <c r="D305" s="252"/>
      <c r="E305" s="449"/>
      <c r="F305" s="456"/>
      <c r="G305" s="457">
        <v>31</v>
      </c>
      <c r="H305" s="458" t="s">
        <v>206</v>
      </c>
      <c r="I305" s="459"/>
      <c r="J305" s="459"/>
      <c r="K305" s="459"/>
      <c r="L305" s="459"/>
      <c r="M305" s="459"/>
      <c r="N305" s="13"/>
      <c r="O305" s="13"/>
      <c r="P305" s="460"/>
      <c r="Q305" s="461"/>
      <c r="R305" s="462"/>
      <c r="S305" s="41"/>
      <c r="T305" s="42"/>
      <c r="U305" s="62"/>
      <c r="V305" s="63"/>
      <c r="W305" s="63"/>
      <c r="X305" s="63"/>
      <c r="Y305" s="64"/>
      <c r="Z305" s="448"/>
      <c r="AA305" s="179"/>
    </row>
    <row r="306" spans="1:27" ht="20.100000000000001" customHeight="1" x14ac:dyDescent="0.15">
      <c r="A306" s="156"/>
      <c r="B306" s="156"/>
      <c r="C306" s="173"/>
      <c r="D306" s="252"/>
      <c r="E306" s="449"/>
      <c r="F306" s="463"/>
      <c r="G306" s="464">
        <v>32</v>
      </c>
      <c r="H306" s="465" t="s">
        <v>207</v>
      </c>
      <c r="I306" s="466"/>
      <c r="J306" s="466"/>
      <c r="K306" s="466"/>
      <c r="L306" s="466"/>
      <c r="M306" s="466"/>
      <c r="N306" s="14"/>
      <c r="O306" s="467"/>
      <c r="P306" s="468"/>
      <c r="Q306" s="469"/>
      <c r="R306" s="470"/>
      <c r="S306" s="468"/>
      <c r="T306" s="470"/>
      <c r="U306" s="468"/>
      <c r="V306" s="469"/>
      <c r="W306" s="469"/>
      <c r="X306" s="469"/>
      <c r="Y306" s="471"/>
      <c r="Z306" s="448"/>
      <c r="AA306" s="179"/>
    </row>
    <row r="307" spans="1:27" ht="20.100000000000001" customHeight="1" x14ac:dyDescent="0.15">
      <c r="A307" s="156"/>
      <c r="B307" s="156"/>
      <c r="C307" s="173"/>
      <c r="D307" s="252"/>
      <c r="E307" s="449"/>
      <c r="F307" s="472"/>
      <c r="G307" s="451">
        <v>33</v>
      </c>
      <c r="H307" s="452" t="s">
        <v>208</v>
      </c>
      <c r="I307" s="453"/>
      <c r="J307" s="453"/>
      <c r="K307" s="453"/>
      <c r="L307" s="453"/>
      <c r="M307" s="453"/>
      <c r="N307" s="12"/>
      <c r="O307" s="467"/>
      <c r="P307" s="468"/>
      <c r="Q307" s="469"/>
      <c r="R307" s="470"/>
      <c r="S307" s="468"/>
      <c r="T307" s="470"/>
      <c r="U307" s="468"/>
      <c r="V307" s="469"/>
      <c r="W307" s="469"/>
      <c r="X307" s="469"/>
      <c r="Y307" s="471"/>
      <c r="Z307" s="448"/>
      <c r="AA307" s="179"/>
    </row>
    <row r="308" spans="1:27" ht="20.100000000000001" customHeight="1" x14ac:dyDescent="0.15">
      <c r="A308" s="156"/>
      <c r="B308" s="156"/>
      <c r="C308" s="173"/>
      <c r="D308" s="252"/>
      <c r="E308" s="449"/>
      <c r="F308" s="472"/>
      <c r="G308" s="451">
        <v>34</v>
      </c>
      <c r="H308" s="452" t="s">
        <v>209</v>
      </c>
      <c r="I308" s="453"/>
      <c r="J308" s="453"/>
      <c r="K308" s="453"/>
      <c r="L308" s="453"/>
      <c r="M308" s="453"/>
      <c r="N308" s="12"/>
      <c r="O308" s="467"/>
      <c r="P308" s="468"/>
      <c r="Q308" s="469"/>
      <c r="R308" s="470"/>
      <c r="S308" s="468"/>
      <c r="T308" s="470"/>
      <c r="U308" s="468"/>
      <c r="V308" s="469"/>
      <c r="W308" s="469"/>
      <c r="X308" s="469"/>
      <c r="Y308" s="471"/>
      <c r="Z308" s="448"/>
      <c r="AA308" s="179"/>
    </row>
    <row r="309" spans="1:27" ht="20.100000000000001" customHeight="1" x14ac:dyDescent="0.15">
      <c r="A309" s="156"/>
      <c r="B309" s="156"/>
      <c r="C309" s="173"/>
      <c r="D309" s="252"/>
      <c r="E309" s="449"/>
      <c r="F309" s="472"/>
      <c r="G309" s="451">
        <v>35</v>
      </c>
      <c r="H309" s="452" t="s">
        <v>210</v>
      </c>
      <c r="I309" s="453"/>
      <c r="J309" s="453"/>
      <c r="K309" s="453"/>
      <c r="L309" s="453"/>
      <c r="M309" s="453"/>
      <c r="N309" s="12"/>
      <c r="O309" s="467"/>
      <c r="P309" s="468"/>
      <c r="Q309" s="469"/>
      <c r="R309" s="470"/>
      <c r="S309" s="468"/>
      <c r="T309" s="470"/>
      <c r="U309" s="468"/>
      <c r="V309" s="469"/>
      <c r="W309" s="469"/>
      <c r="X309" s="469"/>
      <c r="Y309" s="471"/>
      <c r="Z309" s="448"/>
      <c r="AA309" s="179"/>
    </row>
    <row r="310" spans="1:27" ht="20.100000000000001" customHeight="1" x14ac:dyDescent="0.15">
      <c r="A310" s="156"/>
      <c r="B310" s="156"/>
      <c r="C310" s="173"/>
      <c r="D310" s="252"/>
      <c r="E310" s="449"/>
      <c r="F310" s="472"/>
      <c r="G310" s="451">
        <v>36</v>
      </c>
      <c r="H310" s="452" t="s">
        <v>211</v>
      </c>
      <c r="I310" s="453"/>
      <c r="J310" s="453"/>
      <c r="K310" s="453"/>
      <c r="L310" s="453"/>
      <c r="M310" s="453"/>
      <c r="N310" s="12"/>
      <c r="O310" s="467"/>
      <c r="P310" s="468"/>
      <c r="Q310" s="469"/>
      <c r="R310" s="470"/>
      <c r="S310" s="468"/>
      <c r="T310" s="470"/>
      <c r="U310" s="468"/>
      <c r="V310" s="469"/>
      <c r="W310" s="469"/>
      <c r="X310" s="469"/>
      <c r="Y310" s="471"/>
      <c r="Z310" s="448"/>
      <c r="AA310" s="179"/>
    </row>
    <row r="311" spans="1:27" ht="20.100000000000001" customHeight="1" x14ac:dyDescent="0.15">
      <c r="A311" s="156"/>
      <c r="B311" s="156"/>
      <c r="C311" s="173"/>
      <c r="D311" s="252"/>
      <c r="E311" s="449"/>
      <c r="F311" s="472"/>
      <c r="G311" s="451">
        <v>37</v>
      </c>
      <c r="H311" s="452" t="s">
        <v>212</v>
      </c>
      <c r="I311" s="453"/>
      <c r="J311" s="453"/>
      <c r="K311" s="453"/>
      <c r="L311" s="453"/>
      <c r="M311" s="453"/>
      <c r="N311" s="12"/>
      <c r="O311" s="467"/>
      <c r="P311" s="468"/>
      <c r="Q311" s="469"/>
      <c r="R311" s="470"/>
      <c r="S311" s="468"/>
      <c r="T311" s="470"/>
      <c r="U311" s="468"/>
      <c r="V311" s="469"/>
      <c r="W311" s="469"/>
      <c r="X311" s="469"/>
      <c r="Y311" s="471"/>
      <c r="Z311" s="448"/>
      <c r="AA311" s="179"/>
    </row>
    <row r="312" spans="1:27" ht="20.100000000000001" customHeight="1" x14ac:dyDescent="0.15">
      <c r="A312" s="156"/>
      <c r="B312" s="156"/>
      <c r="C312" s="173"/>
      <c r="D312" s="252"/>
      <c r="E312" s="449"/>
      <c r="F312" s="472"/>
      <c r="G312" s="451">
        <v>38</v>
      </c>
      <c r="H312" s="452" t="s">
        <v>213</v>
      </c>
      <c r="I312" s="453"/>
      <c r="J312" s="453"/>
      <c r="K312" s="453"/>
      <c r="L312" s="453"/>
      <c r="M312" s="453"/>
      <c r="N312" s="12"/>
      <c r="O312" s="467"/>
      <c r="P312" s="468"/>
      <c r="Q312" s="469"/>
      <c r="R312" s="470"/>
      <c r="S312" s="468"/>
      <c r="T312" s="470"/>
      <c r="U312" s="468"/>
      <c r="V312" s="469"/>
      <c r="W312" s="469"/>
      <c r="X312" s="469"/>
      <c r="Y312" s="471"/>
      <c r="Z312" s="448"/>
      <c r="AA312" s="179"/>
    </row>
    <row r="313" spans="1:27" ht="20.100000000000001" customHeight="1" x14ac:dyDescent="0.15">
      <c r="A313" s="156"/>
      <c r="B313" s="156"/>
      <c r="C313" s="173"/>
      <c r="D313" s="252"/>
      <c r="E313" s="449"/>
      <c r="F313" s="472"/>
      <c r="G313" s="451">
        <v>39</v>
      </c>
      <c r="H313" s="452" t="s">
        <v>214</v>
      </c>
      <c r="I313" s="453"/>
      <c r="J313" s="453"/>
      <c r="K313" s="453"/>
      <c r="L313" s="453"/>
      <c r="M313" s="453"/>
      <c r="N313" s="12"/>
      <c r="O313" s="467"/>
      <c r="P313" s="468"/>
      <c r="Q313" s="469"/>
      <c r="R313" s="470"/>
      <c r="S313" s="468"/>
      <c r="T313" s="470"/>
      <c r="U313" s="468"/>
      <c r="V313" s="469"/>
      <c r="W313" s="469"/>
      <c r="X313" s="469"/>
      <c r="Y313" s="471"/>
      <c r="Z313" s="448"/>
      <c r="AA313" s="179"/>
    </row>
    <row r="314" spans="1:27" ht="20.100000000000001" customHeight="1" x14ac:dyDescent="0.15">
      <c r="A314" s="156"/>
      <c r="B314" s="156"/>
      <c r="C314" s="173"/>
      <c r="D314" s="252"/>
      <c r="E314" s="473"/>
      <c r="F314" s="474"/>
      <c r="G314" s="475">
        <v>40</v>
      </c>
      <c r="H314" s="458" t="s">
        <v>215</v>
      </c>
      <c r="I314" s="459"/>
      <c r="J314" s="459"/>
      <c r="K314" s="459"/>
      <c r="L314" s="459"/>
      <c r="M314" s="459"/>
      <c r="N314" s="15"/>
      <c r="O314" s="476"/>
      <c r="P314" s="477"/>
      <c r="Q314" s="478"/>
      <c r="R314" s="479"/>
      <c r="S314" s="477"/>
      <c r="T314" s="479"/>
      <c r="U314" s="477"/>
      <c r="V314" s="478"/>
      <c r="W314" s="478"/>
      <c r="X314" s="478"/>
      <c r="Y314" s="480"/>
      <c r="Z314" s="448"/>
      <c r="AA314" s="179"/>
    </row>
    <row r="315" spans="1:27" ht="20.100000000000001" customHeight="1" x14ac:dyDescent="0.15">
      <c r="A315" s="156">
        <f>IFERROR(IF(AND($N315="○",OR(TRIM($S$315)="",TRIM($U$315)="")),1001,0),3)</f>
        <v>0</v>
      </c>
      <c r="B315" s="156"/>
      <c r="C315" s="173"/>
      <c r="D315" s="252"/>
      <c r="E315" s="481" t="s">
        <v>225</v>
      </c>
      <c r="F315" s="482"/>
      <c r="G315" s="442">
        <v>41</v>
      </c>
      <c r="H315" s="443" t="s">
        <v>74</v>
      </c>
      <c r="I315" s="444"/>
      <c r="J315" s="444"/>
      <c r="K315" s="444"/>
      <c r="L315" s="444"/>
      <c r="M315" s="444"/>
      <c r="N315" s="10"/>
      <c r="O315" s="483"/>
      <c r="P315" s="484" t="s">
        <v>29</v>
      </c>
      <c r="Q315" s="250"/>
      <c r="R315" s="485"/>
      <c r="S315" s="37"/>
      <c r="T315" s="38"/>
      <c r="U315" s="43"/>
      <c r="V315" s="57"/>
      <c r="W315" s="57"/>
      <c r="X315" s="57"/>
      <c r="Y315" s="58"/>
      <c r="Z315" s="448"/>
      <c r="AA315" s="179"/>
    </row>
    <row r="316" spans="1:27" ht="20.100000000000001" customHeight="1" x14ac:dyDescent="0.15">
      <c r="A316" s="156">
        <f>IFERROR(IF(AND($N316="○",OR(TRIM($S$315)="",TRIM($U$315)="")),1001,0),3)</f>
        <v>0</v>
      </c>
      <c r="B316" s="156"/>
      <c r="C316" s="173"/>
      <c r="D316" s="252"/>
      <c r="E316" s="486"/>
      <c r="F316" s="487"/>
      <c r="G316" s="451">
        <v>42</v>
      </c>
      <c r="H316" s="452" t="s">
        <v>167</v>
      </c>
      <c r="I316" s="453"/>
      <c r="J316" s="453"/>
      <c r="K316" s="453"/>
      <c r="L316" s="453"/>
      <c r="M316" s="453"/>
      <c r="N316" s="12"/>
      <c r="O316" s="488"/>
      <c r="P316" s="489"/>
      <c r="Q316" s="355"/>
      <c r="R316" s="490"/>
      <c r="S316" s="39"/>
      <c r="T316" s="40"/>
      <c r="U316" s="59"/>
      <c r="V316" s="60"/>
      <c r="W316" s="60"/>
      <c r="X316" s="60"/>
      <c r="Y316" s="61"/>
      <c r="Z316" s="448"/>
      <c r="AA316" s="179"/>
    </row>
    <row r="317" spans="1:27" ht="20.100000000000001" customHeight="1" x14ac:dyDescent="0.15">
      <c r="A317" s="156">
        <f>IFERROR(IF(AND($N317="○",OR(TRIM($S$315)="",TRIM($U$315)="")),1001,0),3)</f>
        <v>0</v>
      </c>
      <c r="B317" s="156"/>
      <c r="C317" s="173"/>
      <c r="D317" s="252"/>
      <c r="E317" s="491"/>
      <c r="F317" s="492"/>
      <c r="G317" s="475">
        <v>43</v>
      </c>
      <c r="H317" s="458" t="s">
        <v>168</v>
      </c>
      <c r="I317" s="459"/>
      <c r="J317" s="459"/>
      <c r="K317" s="459"/>
      <c r="L317" s="459"/>
      <c r="M317" s="459"/>
      <c r="N317" s="14"/>
      <c r="O317" s="493"/>
      <c r="P317" s="494"/>
      <c r="Q317" s="365"/>
      <c r="R317" s="495"/>
      <c r="S317" s="41"/>
      <c r="T317" s="42"/>
      <c r="U317" s="62"/>
      <c r="V317" s="63"/>
      <c r="W317" s="63"/>
      <c r="X317" s="63"/>
      <c r="Y317" s="64"/>
      <c r="Z317" s="448"/>
      <c r="AA317" s="179"/>
    </row>
    <row r="318" spans="1:27" ht="20.100000000000001" customHeight="1" x14ac:dyDescent="0.15">
      <c r="A318" s="156">
        <f>IFERROR(IF(AND($N318="○",OR(TRIM($S318)="",TRIM($U318)="")),1001,0),3)</f>
        <v>0</v>
      </c>
      <c r="B318" s="156"/>
      <c r="C318" s="173"/>
      <c r="D318" s="252"/>
      <c r="E318" s="440" t="s">
        <v>174</v>
      </c>
      <c r="F318" s="496"/>
      <c r="G318" s="442">
        <v>44</v>
      </c>
      <c r="H318" s="443" t="s">
        <v>226</v>
      </c>
      <c r="I318" s="444"/>
      <c r="J318" s="444"/>
      <c r="K318" s="444"/>
      <c r="L318" s="444"/>
      <c r="M318" s="444"/>
      <c r="N318" s="16"/>
      <c r="O318" s="497"/>
      <c r="P318" s="498" t="s">
        <v>30</v>
      </c>
      <c r="Q318" s="499"/>
      <c r="R318" s="500"/>
      <c r="S318" s="26"/>
      <c r="T318" s="27"/>
      <c r="U318" s="28"/>
      <c r="V318" s="29"/>
      <c r="W318" s="29"/>
      <c r="X318" s="29"/>
      <c r="Y318" s="30"/>
      <c r="Z318" s="448"/>
      <c r="AA318" s="179"/>
    </row>
    <row r="319" spans="1:27" ht="20.100000000000001" customHeight="1" x14ac:dyDescent="0.15">
      <c r="A319" s="156"/>
      <c r="B319" s="156"/>
      <c r="C319" s="173"/>
      <c r="D319" s="252"/>
      <c r="E319" s="449"/>
      <c r="F319" s="501"/>
      <c r="G319" s="451">
        <v>45</v>
      </c>
      <c r="H319" s="452" t="s">
        <v>177</v>
      </c>
      <c r="I319" s="453"/>
      <c r="J319" s="453"/>
      <c r="K319" s="453"/>
      <c r="L319" s="453"/>
      <c r="M319" s="453"/>
      <c r="N319" s="12"/>
      <c r="O319" s="488"/>
      <c r="P319" s="468"/>
      <c r="Q319" s="469"/>
      <c r="R319" s="470"/>
      <c r="S319" s="468"/>
      <c r="T319" s="470"/>
      <c r="U319" s="468"/>
      <c r="V319" s="469"/>
      <c r="W319" s="469"/>
      <c r="X319" s="469"/>
      <c r="Y319" s="471"/>
      <c r="Z319" s="448"/>
      <c r="AA319" s="179"/>
    </row>
    <row r="320" spans="1:27" ht="20.100000000000001" customHeight="1" x14ac:dyDescent="0.15">
      <c r="A320" s="156"/>
      <c r="B320" s="156"/>
      <c r="C320" s="173"/>
      <c r="D320" s="252"/>
      <c r="E320" s="449"/>
      <c r="F320" s="501"/>
      <c r="G320" s="451">
        <v>46</v>
      </c>
      <c r="H320" s="452" t="s">
        <v>178</v>
      </c>
      <c r="I320" s="453"/>
      <c r="J320" s="453"/>
      <c r="K320" s="453"/>
      <c r="L320" s="453"/>
      <c r="M320" s="453"/>
      <c r="N320" s="12"/>
      <c r="O320" s="488"/>
      <c r="P320" s="468"/>
      <c r="Q320" s="469"/>
      <c r="R320" s="470"/>
      <c r="S320" s="468"/>
      <c r="T320" s="470"/>
      <c r="U320" s="468"/>
      <c r="V320" s="469"/>
      <c r="W320" s="469"/>
      <c r="X320" s="469"/>
      <c r="Y320" s="471"/>
      <c r="Z320" s="448"/>
      <c r="AA320" s="179"/>
    </row>
    <row r="321" spans="1:27" ht="20.100000000000001" customHeight="1" x14ac:dyDescent="0.15">
      <c r="A321" s="156"/>
      <c r="B321" s="156"/>
      <c r="C321" s="173"/>
      <c r="D321" s="252"/>
      <c r="E321" s="449"/>
      <c r="F321" s="501"/>
      <c r="G321" s="451">
        <v>47</v>
      </c>
      <c r="H321" s="452" t="s">
        <v>179</v>
      </c>
      <c r="I321" s="453"/>
      <c r="J321" s="453"/>
      <c r="K321" s="453"/>
      <c r="L321" s="453"/>
      <c r="M321" s="453"/>
      <c r="N321" s="11"/>
      <c r="O321" s="488"/>
      <c r="P321" s="468"/>
      <c r="Q321" s="469"/>
      <c r="R321" s="470"/>
      <c r="S321" s="468"/>
      <c r="T321" s="470"/>
      <c r="U321" s="468"/>
      <c r="V321" s="469"/>
      <c r="W321" s="469"/>
      <c r="X321" s="469"/>
      <c r="Y321" s="471"/>
      <c r="Z321" s="448"/>
      <c r="AA321" s="179"/>
    </row>
    <row r="322" spans="1:27" ht="20.100000000000001" customHeight="1" x14ac:dyDescent="0.15">
      <c r="A322" s="156"/>
      <c r="B322" s="156"/>
      <c r="C322" s="173"/>
      <c r="D322" s="252"/>
      <c r="E322" s="449"/>
      <c r="F322" s="501"/>
      <c r="G322" s="451">
        <v>48</v>
      </c>
      <c r="H322" s="452" t="s">
        <v>180</v>
      </c>
      <c r="I322" s="453"/>
      <c r="J322" s="453"/>
      <c r="K322" s="453"/>
      <c r="L322" s="453"/>
      <c r="M322" s="453"/>
      <c r="N322" s="12"/>
      <c r="O322" s="488"/>
      <c r="P322" s="468"/>
      <c r="Q322" s="469"/>
      <c r="R322" s="470"/>
      <c r="S322" s="468"/>
      <c r="T322" s="470"/>
      <c r="U322" s="468"/>
      <c r="V322" s="469"/>
      <c r="W322" s="469"/>
      <c r="X322" s="469"/>
      <c r="Y322" s="471"/>
      <c r="Z322" s="448"/>
      <c r="AA322" s="179"/>
    </row>
    <row r="323" spans="1:27" ht="20.100000000000001" customHeight="1" x14ac:dyDescent="0.15">
      <c r="A323" s="156"/>
      <c r="B323" s="156"/>
      <c r="C323" s="173"/>
      <c r="D323" s="252"/>
      <c r="E323" s="449"/>
      <c r="F323" s="501"/>
      <c r="G323" s="451">
        <v>49</v>
      </c>
      <c r="H323" s="452" t="s">
        <v>181</v>
      </c>
      <c r="I323" s="453"/>
      <c r="J323" s="453"/>
      <c r="K323" s="453"/>
      <c r="L323" s="453"/>
      <c r="M323" s="453"/>
      <c r="N323" s="12"/>
      <c r="O323" s="488"/>
      <c r="P323" s="468"/>
      <c r="Q323" s="469"/>
      <c r="R323" s="470"/>
      <c r="S323" s="468"/>
      <c r="T323" s="470"/>
      <c r="U323" s="468"/>
      <c r="V323" s="469"/>
      <c r="W323" s="469"/>
      <c r="X323" s="469"/>
      <c r="Y323" s="471"/>
      <c r="Z323" s="448"/>
      <c r="AA323" s="179"/>
    </row>
    <row r="324" spans="1:27" ht="20.100000000000001" customHeight="1" x14ac:dyDescent="0.15">
      <c r="A324" s="156"/>
      <c r="B324" s="156"/>
      <c r="C324" s="173"/>
      <c r="D324" s="252"/>
      <c r="E324" s="449"/>
      <c r="F324" s="501"/>
      <c r="G324" s="451">
        <v>50</v>
      </c>
      <c r="H324" s="452" t="s">
        <v>182</v>
      </c>
      <c r="I324" s="453"/>
      <c r="J324" s="453"/>
      <c r="K324" s="453"/>
      <c r="L324" s="453"/>
      <c r="M324" s="453"/>
      <c r="N324" s="12"/>
      <c r="O324" s="488"/>
      <c r="P324" s="468"/>
      <c r="Q324" s="469"/>
      <c r="R324" s="470"/>
      <c r="S324" s="468"/>
      <c r="T324" s="470"/>
      <c r="U324" s="468"/>
      <c r="V324" s="469"/>
      <c r="W324" s="469"/>
      <c r="X324" s="469"/>
      <c r="Y324" s="471"/>
      <c r="Z324" s="448"/>
      <c r="AA324" s="179"/>
    </row>
    <row r="325" spans="1:27" ht="20.100000000000001" customHeight="1" x14ac:dyDescent="0.15">
      <c r="A325" s="156"/>
      <c r="B325" s="156"/>
      <c r="C325" s="173"/>
      <c r="D325" s="252"/>
      <c r="E325" s="449"/>
      <c r="F325" s="501"/>
      <c r="G325" s="451">
        <v>51</v>
      </c>
      <c r="H325" s="452" t="s">
        <v>183</v>
      </c>
      <c r="I325" s="453"/>
      <c r="J325" s="453"/>
      <c r="K325" s="453"/>
      <c r="L325" s="453"/>
      <c r="M325" s="453"/>
      <c r="N325" s="12"/>
      <c r="O325" s="488"/>
      <c r="P325" s="468"/>
      <c r="Q325" s="469"/>
      <c r="R325" s="470"/>
      <c r="S325" s="468"/>
      <c r="T325" s="470"/>
      <c r="U325" s="468"/>
      <c r="V325" s="469"/>
      <c r="W325" s="469"/>
      <c r="X325" s="469"/>
      <c r="Y325" s="471"/>
      <c r="Z325" s="448"/>
      <c r="AA325" s="179"/>
    </row>
    <row r="326" spans="1:27" ht="20.100000000000001" customHeight="1" x14ac:dyDescent="0.15">
      <c r="A326" s="156"/>
      <c r="B326" s="156"/>
      <c r="C326" s="173"/>
      <c r="D326" s="252"/>
      <c r="E326" s="449"/>
      <c r="F326" s="501"/>
      <c r="G326" s="451">
        <v>52</v>
      </c>
      <c r="H326" s="452" t="s">
        <v>184</v>
      </c>
      <c r="I326" s="453"/>
      <c r="J326" s="453"/>
      <c r="K326" s="453"/>
      <c r="L326" s="453"/>
      <c r="M326" s="453"/>
      <c r="N326" s="12"/>
      <c r="O326" s="488"/>
      <c r="P326" s="468"/>
      <c r="Q326" s="469"/>
      <c r="R326" s="470"/>
      <c r="S326" s="468"/>
      <c r="T326" s="470"/>
      <c r="U326" s="468"/>
      <c r="V326" s="469"/>
      <c r="W326" s="469"/>
      <c r="X326" s="469"/>
      <c r="Y326" s="471"/>
      <c r="Z326" s="448"/>
      <c r="AA326" s="179"/>
    </row>
    <row r="327" spans="1:27" ht="20.100000000000001" customHeight="1" x14ac:dyDescent="0.15">
      <c r="A327" s="156"/>
      <c r="B327" s="156"/>
      <c r="C327" s="173"/>
      <c r="D327" s="252"/>
      <c r="E327" s="449"/>
      <c r="F327" s="501"/>
      <c r="G327" s="451">
        <v>53</v>
      </c>
      <c r="H327" s="452" t="s">
        <v>241</v>
      </c>
      <c r="I327" s="453"/>
      <c r="J327" s="453"/>
      <c r="K327" s="453"/>
      <c r="L327" s="453"/>
      <c r="M327" s="453"/>
      <c r="N327" s="12"/>
      <c r="O327" s="488"/>
      <c r="P327" s="468"/>
      <c r="Q327" s="469"/>
      <c r="R327" s="470"/>
      <c r="S327" s="468"/>
      <c r="T327" s="470"/>
      <c r="U327" s="468"/>
      <c r="V327" s="469"/>
      <c r="W327" s="469"/>
      <c r="X327" s="469"/>
      <c r="Y327" s="471"/>
      <c r="Z327" s="448"/>
      <c r="AA327" s="179"/>
    </row>
    <row r="328" spans="1:27" ht="20.100000000000001" customHeight="1" x14ac:dyDescent="0.15">
      <c r="A328" s="156"/>
      <c r="B328" s="156"/>
      <c r="C328" s="173"/>
      <c r="D328" s="252"/>
      <c r="E328" s="449"/>
      <c r="F328" s="501"/>
      <c r="G328" s="451">
        <v>54</v>
      </c>
      <c r="H328" s="452" t="s">
        <v>242</v>
      </c>
      <c r="I328" s="453"/>
      <c r="J328" s="453"/>
      <c r="K328" s="453"/>
      <c r="L328" s="453"/>
      <c r="M328" s="453"/>
      <c r="N328" s="12"/>
      <c r="O328" s="488"/>
      <c r="P328" s="468"/>
      <c r="Q328" s="469"/>
      <c r="R328" s="470"/>
      <c r="S328" s="468"/>
      <c r="T328" s="470"/>
      <c r="U328" s="468"/>
      <c r="V328" s="469"/>
      <c r="W328" s="469"/>
      <c r="X328" s="469"/>
      <c r="Y328" s="471"/>
      <c r="Z328" s="448"/>
      <c r="AA328" s="179"/>
    </row>
    <row r="329" spans="1:27" ht="20.100000000000001" customHeight="1" x14ac:dyDescent="0.15">
      <c r="A329" s="156"/>
      <c r="B329" s="156"/>
      <c r="C329" s="173"/>
      <c r="D329" s="252"/>
      <c r="E329" s="449"/>
      <c r="F329" s="501"/>
      <c r="G329" s="451">
        <v>55</v>
      </c>
      <c r="H329" s="452" t="s">
        <v>243</v>
      </c>
      <c r="I329" s="453"/>
      <c r="J329" s="453"/>
      <c r="K329" s="453"/>
      <c r="L329" s="453"/>
      <c r="M329" s="453"/>
      <c r="N329" s="12"/>
      <c r="O329" s="488"/>
      <c r="P329" s="468"/>
      <c r="Q329" s="469"/>
      <c r="R329" s="470"/>
      <c r="S329" s="468"/>
      <c r="T329" s="470"/>
      <c r="U329" s="468"/>
      <c r="V329" s="469"/>
      <c r="W329" s="469"/>
      <c r="X329" s="469"/>
      <c r="Y329" s="471"/>
      <c r="Z329" s="448"/>
      <c r="AA329" s="179"/>
    </row>
    <row r="330" spans="1:27" ht="20.100000000000001" customHeight="1" x14ac:dyDescent="0.15">
      <c r="A330" s="156"/>
      <c r="B330" s="156"/>
      <c r="C330" s="173"/>
      <c r="D330" s="252"/>
      <c r="E330" s="449"/>
      <c r="F330" s="501"/>
      <c r="G330" s="451">
        <v>56</v>
      </c>
      <c r="H330" s="452" t="s">
        <v>185</v>
      </c>
      <c r="I330" s="453"/>
      <c r="J330" s="453"/>
      <c r="K330" s="453"/>
      <c r="L330" s="453"/>
      <c r="M330" s="453"/>
      <c r="N330" s="12"/>
      <c r="O330" s="488"/>
      <c r="P330" s="468"/>
      <c r="Q330" s="469"/>
      <c r="R330" s="470"/>
      <c r="S330" s="468"/>
      <c r="T330" s="470"/>
      <c r="U330" s="468"/>
      <c r="V330" s="469"/>
      <c r="W330" s="469"/>
      <c r="X330" s="469"/>
      <c r="Y330" s="471"/>
      <c r="Z330" s="448"/>
      <c r="AA330" s="179"/>
    </row>
    <row r="331" spans="1:27" ht="20.100000000000001" customHeight="1" x14ac:dyDescent="0.15">
      <c r="A331" s="156"/>
      <c r="B331" s="156"/>
      <c r="C331" s="173"/>
      <c r="D331" s="252"/>
      <c r="E331" s="449"/>
      <c r="F331" s="501"/>
      <c r="G331" s="451">
        <v>57</v>
      </c>
      <c r="H331" s="452" t="s">
        <v>186</v>
      </c>
      <c r="I331" s="453"/>
      <c r="J331" s="453"/>
      <c r="K331" s="453"/>
      <c r="L331" s="453"/>
      <c r="M331" s="453"/>
      <c r="N331" s="12"/>
      <c r="O331" s="488"/>
      <c r="P331" s="468"/>
      <c r="Q331" s="469"/>
      <c r="R331" s="470"/>
      <c r="S331" s="468"/>
      <c r="T331" s="470"/>
      <c r="U331" s="468"/>
      <c r="V331" s="469"/>
      <c r="W331" s="469"/>
      <c r="X331" s="469"/>
      <c r="Y331" s="471"/>
      <c r="Z331" s="448"/>
      <c r="AA331" s="179"/>
    </row>
    <row r="332" spans="1:27" ht="20.100000000000001" customHeight="1" x14ac:dyDescent="0.15">
      <c r="A332" s="156"/>
      <c r="B332" s="156"/>
      <c r="C332" s="173"/>
      <c r="D332" s="252"/>
      <c r="E332" s="473"/>
      <c r="F332" s="502"/>
      <c r="G332" s="475">
        <v>58</v>
      </c>
      <c r="H332" s="458" t="s">
        <v>187</v>
      </c>
      <c r="I332" s="459"/>
      <c r="J332" s="459"/>
      <c r="K332" s="459"/>
      <c r="L332" s="459"/>
      <c r="M332" s="459"/>
      <c r="N332" s="17"/>
      <c r="O332" s="493"/>
      <c r="P332" s="477"/>
      <c r="Q332" s="478"/>
      <c r="R332" s="479"/>
      <c r="S332" s="477"/>
      <c r="T332" s="479"/>
      <c r="U332" s="477"/>
      <c r="V332" s="478"/>
      <c r="W332" s="478"/>
      <c r="X332" s="478"/>
      <c r="Y332" s="480"/>
      <c r="Z332" s="448"/>
      <c r="AA332" s="179"/>
    </row>
    <row r="333" spans="1:27" ht="20.100000000000001" customHeight="1" x14ac:dyDescent="0.15">
      <c r="A333" s="156">
        <f>IFERROR(IF(AND($N333="○",OR(TRIM($S333)="",TRIM($U333)="")),1001,0),3)</f>
        <v>0</v>
      </c>
      <c r="B333" s="156"/>
      <c r="C333" s="173"/>
      <c r="D333" s="252"/>
      <c r="E333" s="503" t="s">
        <v>237</v>
      </c>
      <c r="F333" s="504"/>
      <c r="G333" s="505">
        <v>59</v>
      </c>
      <c r="H333" s="506" t="s">
        <v>227</v>
      </c>
      <c r="I333" s="506"/>
      <c r="J333" s="506"/>
      <c r="K333" s="506"/>
      <c r="L333" s="506"/>
      <c r="M333" s="506"/>
      <c r="N333" s="18"/>
      <c r="O333" s="507"/>
      <c r="P333" s="508" t="s">
        <v>32</v>
      </c>
      <c r="Q333" s="308"/>
      <c r="R333" s="509"/>
      <c r="S333" s="52"/>
      <c r="T333" s="53"/>
      <c r="U333" s="54"/>
      <c r="V333" s="55"/>
      <c r="W333" s="55"/>
      <c r="X333" s="55"/>
      <c r="Y333" s="56"/>
      <c r="Z333" s="448"/>
      <c r="AA333" s="179"/>
    </row>
    <row r="334" spans="1:27" ht="20.100000000000001" customHeight="1" x14ac:dyDescent="0.15">
      <c r="A334" s="156">
        <f>IFERROR(IF(AND($N334="○",OR(TRIM($O334)="",TRIM($S$334)="",TRIM($U$334)="")),1001,0),3)</f>
        <v>0</v>
      </c>
      <c r="B334" s="156"/>
      <c r="C334" s="173"/>
      <c r="D334" s="252"/>
      <c r="E334" s="510" t="s">
        <v>175</v>
      </c>
      <c r="F334" s="441" t="s">
        <v>233</v>
      </c>
      <c r="G334" s="442">
        <v>60</v>
      </c>
      <c r="H334" s="443" t="s">
        <v>216</v>
      </c>
      <c r="I334" s="444"/>
      <c r="J334" s="444"/>
      <c r="K334" s="444"/>
      <c r="L334" s="444"/>
      <c r="M334" s="444"/>
      <c r="N334" s="10"/>
      <c r="O334" s="12"/>
      <c r="P334" s="445" t="s">
        <v>33</v>
      </c>
      <c r="Q334" s="446"/>
      <c r="R334" s="447"/>
      <c r="S334" s="37"/>
      <c r="T334" s="38"/>
      <c r="U334" s="43"/>
      <c r="V334" s="44"/>
      <c r="W334" s="44"/>
      <c r="X334" s="44"/>
      <c r="Y334" s="45"/>
      <c r="Z334" s="448"/>
      <c r="AA334" s="179"/>
    </row>
    <row r="335" spans="1:27" ht="20.100000000000001" customHeight="1" x14ac:dyDescent="0.15">
      <c r="A335" s="156">
        <f>IFERROR(IF(AND($N335="○",OR(TRIM($O335)="",TRIM($S$334)="",TRIM($U$334)="")),1001,0),3)</f>
        <v>0</v>
      </c>
      <c r="B335" s="156"/>
      <c r="C335" s="173"/>
      <c r="D335" s="252"/>
      <c r="E335" s="511"/>
      <c r="F335" s="450"/>
      <c r="G335" s="451">
        <v>61</v>
      </c>
      <c r="H335" s="452" t="s">
        <v>217</v>
      </c>
      <c r="I335" s="453"/>
      <c r="J335" s="453"/>
      <c r="K335" s="453"/>
      <c r="L335" s="453"/>
      <c r="M335" s="453"/>
      <c r="N335" s="12"/>
      <c r="O335" s="12"/>
      <c r="P335" s="454"/>
      <c r="Q335" s="175"/>
      <c r="R335" s="455"/>
      <c r="S335" s="39"/>
      <c r="T335" s="40"/>
      <c r="U335" s="46"/>
      <c r="V335" s="47"/>
      <c r="W335" s="47"/>
      <c r="X335" s="47"/>
      <c r="Y335" s="48"/>
      <c r="Z335" s="448"/>
      <c r="AA335" s="179"/>
    </row>
    <row r="336" spans="1:27" ht="20.100000000000001" customHeight="1" x14ac:dyDescent="0.15">
      <c r="A336" s="156">
        <f>IFERROR(IF(AND($N336="○",OR(TRIM($O336)="",TRIM($S$334)="",TRIM($U$334)="")),1001,0),3)</f>
        <v>0</v>
      </c>
      <c r="B336" s="156"/>
      <c r="C336" s="173"/>
      <c r="D336" s="252"/>
      <c r="E336" s="511"/>
      <c r="F336" s="450"/>
      <c r="G336" s="451">
        <v>62</v>
      </c>
      <c r="H336" s="452" t="s">
        <v>218</v>
      </c>
      <c r="I336" s="453"/>
      <c r="J336" s="453"/>
      <c r="K336" s="453"/>
      <c r="L336" s="453"/>
      <c r="M336" s="453"/>
      <c r="N336" s="12"/>
      <c r="O336" s="12"/>
      <c r="P336" s="454"/>
      <c r="Q336" s="175"/>
      <c r="R336" s="455"/>
      <c r="S336" s="39"/>
      <c r="T336" s="40"/>
      <c r="U336" s="46"/>
      <c r="V336" s="47"/>
      <c r="W336" s="47"/>
      <c r="X336" s="47"/>
      <c r="Y336" s="48"/>
      <c r="Z336" s="448"/>
      <c r="AA336" s="179"/>
    </row>
    <row r="337" spans="1:27" ht="20.100000000000001" customHeight="1" x14ac:dyDescent="0.15">
      <c r="A337" s="156">
        <f>IFERROR(IF(AND($N337="○",OR(TRIM($O337)="",TRIM($S$334)="",TRIM($U$334)="")),1001,0),3)</f>
        <v>0</v>
      </c>
      <c r="B337" s="156"/>
      <c r="C337" s="173"/>
      <c r="D337" s="252"/>
      <c r="E337" s="511"/>
      <c r="F337" s="450"/>
      <c r="G337" s="451">
        <v>63</v>
      </c>
      <c r="H337" s="452" t="s">
        <v>219</v>
      </c>
      <c r="I337" s="453"/>
      <c r="J337" s="453"/>
      <c r="K337" s="453"/>
      <c r="L337" s="453"/>
      <c r="M337" s="453"/>
      <c r="N337" s="12"/>
      <c r="O337" s="12"/>
      <c r="P337" s="454"/>
      <c r="Q337" s="175"/>
      <c r="R337" s="455"/>
      <c r="S337" s="39"/>
      <c r="T337" s="40"/>
      <c r="U337" s="46"/>
      <c r="V337" s="47"/>
      <c r="W337" s="47"/>
      <c r="X337" s="47"/>
      <c r="Y337" s="48"/>
      <c r="Z337" s="448"/>
      <c r="AA337" s="179"/>
    </row>
    <row r="338" spans="1:27" ht="20.100000000000001" customHeight="1" x14ac:dyDescent="0.15">
      <c r="A338" s="156">
        <f>IFERROR(IF(AND($N338="○",OR(TRIM($O338)="",TRIM($S$334)="",TRIM($U$334)="")),1001,0),3)</f>
        <v>0</v>
      </c>
      <c r="B338" s="156"/>
      <c r="C338" s="173"/>
      <c r="D338" s="252"/>
      <c r="E338" s="511"/>
      <c r="F338" s="450"/>
      <c r="G338" s="451">
        <v>64</v>
      </c>
      <c r="H338" s="452" t="s">
        <v>220</v>
      </c>
      <c r="I338" s="453"/>
      <c r="J338" s="453"/>
      <c r="K338" s="453"/>
      <c r="L338" s="453"/>
      <c r="M338" s="453"/>
      <c r="N338" s="12"/>
      <c r="O338" s="12"/>
      <c r="P338" s="454"/>
      <c r="Q338" s="175"/>
      <c r="R338" s="455"/>
      <c r="S338" s="39"/>
      <c r="T338" s="40"/>
      <c r="U338" s="46"/>
      <c r="V338" s="47"/>
      <c r="W338" s="47"/>
      <c r="X338" s="47"/>
      <c r="Y338" s="48"/>
      <c r="Z338" s="448"/>
      <c r="AA338" s="179"/>
    </row>
    <row r="339" spans="1:27" ht="20.100000000000001" customHeight="1" x14ac:dyDescent="0.15">
      <c r="A339" s="156">
        <f>IFERROR(IF(AND($N339="○",OR(TRIM($O339)="",TRIM($S$334)="",TRIM($U$334)="")),1001,0),3)</f>
        <v>0</v>
      </c>
      <c r="B339" s="156"/>
      <c r="C339" s="173"/>
      <c r="D339" s="252"/>
      <c r="E339" s="511"/>
      <c r="F339" s="450"/>
      <c r="G339" s="451">
        <v>65</v>
      </c>
      <c r="H339" s="452" t="s">
        <v>221</v>
      </c>
      <c r="I339" s="453"/>
      <c r="J339" s="453"/>
      <c r="K339" s="453"/>
      <c r="L339" s="453"/>
      <c r="M339" s="453"/>
      <c r="N339" s="12"/>
      <c r="O339" s="12"/>
      <c r="P339" s="454"/>
      <c r="Q339" s="175"/>
      <c r="R339" s="455"/>
      <c r="S339" s="39"/>
      <c r="T339" s="40"/>
      <c r="U339" s="46"/>
      <c r="V339" s="47"/>
      <c r="W339" s="47"/>
      <c r="X339" s="47"/>
      <c r="Y339" s="48"/>
      <c r="Z339" s="448"/>
      <c r="AA339" s="179"/>
    </row>
    <row r="340" spans="1:27" ht="20.100000000000001" customHeight="1" x14ac:dyDescent="0.15">
      <c r="A340" s="156">
        <f>IFERROR(IF(AND($N340="○",OR(TRIM($O340)="",TRIM($S$334)="",TRIM($U$334)="")),1001,0),3)</f>
        <v>0</v>
      </c>
      <c r="B340" s="156"/>
      <c r="C340" s="173"/>
      <c r="D340" s="252"/>
      <c r="E340" s="511"/>
      <c r="F340" s="450"/>
      <c r="G340" s="451">
        <v>66</v>
      </c>
      <c r="H340" s="452" t="s">
        <v>222</v>
      </c>
      <c r="I340" s="453"/>
      <c r="J340" s="453"/>
      <c r="K340" s="453"/>
      <c r="L340" s="453"/>
      <c r="M340" s="453"/>
      <c r="N340" s="12"/>
      <c r="O340" s="12"/>
      <c r="P340" s="454"/>
      <c r="Q340" s="175"/>
      <c r="R340" s="455"/>
      <c r="S340" s="39"/>
      <c r="T340" s="40"/>
      <c r="U340" s="46"/>
      <c r="V340" s="47"/>
      <c r="W340" s="47"/>
      <c r="X340" s="47"/>
      <c r="Y340" s="48"/>
      <c r="Z340" s="448"/>
      <c r="AA340" s="179"/>
    </row>
    <row r="341" spans="1:27" ht="20.100000000000001" customHeight="1" x14ac:dyDescent="0.15">
      <c r="A341" s="156">
        <f>IFERROR(IF(AND($N341="○",OR(TRIM($O341)="",TRIM($S$334)="",TRIM($U$334)="")),1001,0),3)</f>
        <v>0</v>
      </c>
      <c r="B341" s="156"/>
      <c r="C341" s="173"/>
      <c r="D341" s="252"/>
      <c r="E341" s="511"/>
      <c r="F341" s="456"/>
      <c r="G341" s="512">
        <v>67</v>
      </c>
      <c r="H341" s="458" t="s">
        <v>223</v>
      </c>
      <c r="I341" s="459"/>
      <c r="J341" s="459"/>
      <c r="K341" s="459"/>
      <c r="L341" s="459"/>
      <c r="M341" s="459"/>
      <c r="N341" s="13"/>
      <c r="O341" s="13"/>
      <c r="P341" s="460"/>
      <c r="Q341" s="461"/>
      <c r="R341" s="462"/>
      <c r="S341" s="41"/>
      <c r="T341" s="42"/>
      <c r="U341" s="49"/>
      <c r="V341" s="50"/>
      <c r="W341" s="50"/>
      <c r="X341" s="50"/>
      <c r="Y341" s="51"/>
      <c r="Z341" s="448"/>
      <c r="AA341" s="179"/>
    </row>
    <row r="342" spans="1:27" ht="20.100000000000001" customHeight="1" x14ac:dyDescent="0.15">
      <c r="A342" s="156">
        <f>IFERROR(IF(AND($N342="○",OR(TRIM($S342)="",TRIM($U342)="")),1001,0),3)</f>
        <v>0</v>
      </c>
      <c r="B342" s="156"/>
      <c r="C342" s="173"/>
      <c r="D342" s="252"/>
      <c r="E342" s="513"/>
      <c r="F342" s="514"/>
      <c r="G342" s="515">
        <v>68</v>
      </c>
      <c r="H342" s="516" t="s">
        <v>244</v>
      </c>
      <c r="I342" s="517"/>
      <c r="J342" s="517"/>
      <c r="K342" s="517"/>
      <c r="L342" s="517"/>
      <c r="M342" s="517"/>
      <c r="N342" s="17"/>
      <c r="O342" s="518"/>
      <c r="P342" s="519" t="s">
        <v>34</v>
      </c>
      <c r="Q342" s="194"/>
      <c r="R342" s="520"/>
      <c r="S342" s="52"/>
      <c r="T342" s="53"/>
      <c r="U342" s="54"/>
      <c r="V342" s="55"/>
      <c r="W342" s="55"/>
      <c r="X342" s="55"/>
      <c r="Y342" s="56"/>
      <c r="Z342" s="448"/>
      <c r="AA342" s="179"/>
    </row>
    <row r="343" spans="1:27" ht="20.100000000000001" customHeight="1" x14ac:dyDescent="0.15">
      <c r="A343" s="156">
        <f>IFERROR(IF(AND($N343="○",OR(TRIM($S343)="",TRIM($U343)="")),1001,0),3)</f>
        <v>0</v>
      </c>
      <c r="B343" s="156"/>
      <c r="C343" s="173"/>
      <c r="D343" s="252"/>
      <c r="E343" s="521" t="s">
        <v>170</v>
      </c>
      <c r="F343" s="522"/>
      <c r="G343" s="523">
        <v>98</v>
      </c>
      <c r="H343" s="465" t="s">
        <v>245</v>
      </c>
      <c r="I343" s="453"/>
      <c r="J343" s="453"/>
      <c r="K343" s="453"/>
      <c r="L343" s="453"/>
      <c r="M343" s="453"/>
      <c r="N343" s="14"/>
      <c r="O343" s="497"/>
      <c r="P343" s="498" t="s">
        <v>37</v>
      </c>
      <c r="Q343" s="171"/>
      <c r="R343" s="500"/>
      <c r="S343" s="26"/>
      <c r="T343" s="27"/>
      <c r="U343" s="28"/>
      <c r="V343" s="29"/>
      <c r="W343" s="29"/>
      <c r="X343" s="29"/>
      <c r="Y343" s="30"/>
      <c r="Z343" s="448"/>
      <c r="AA343" s="179"/>
    </row>
    <row r="344" spans="1:27" ht="20.100000000000001" customHeight="1" x14ac:dyDescent="0.15">
      <c r="A344" s="156"/>
      <c r="B344" s="156"/>
      <c r="C344" s="173"/>
      <c r="D344" s="252"/>
      <c r="E344" s="524"/>
      <c r="F344" s="525"/>
      <c r="G344" s="451">
        <v>99</v>
      </c>
      <c r="H344" s="458" t="s">
        <v>246</v>
      </c>
      <c r="I344" s="453"/>
      <c r="J344" s="453"/>
      <c r="K344" s="453"/>
      <c r="L344" s="453"/>
      <c r="M344" s="453"/>
      <c r="N344" s="12"/>
      <c r="O344" s="526"/>
      <c r="P344" s="526"/>
      <c r="Q344" s="527"/>
      <c r="R344" s="528"/>
      <c r="S344" s="526"/>
      <c r="T344" s="528"/>
      <c r="U344" s="526"/>
      <c r="V344" s="528"/>
      <c r="W344" s="528"/>
      <c r="X344" s="528"/>
      <c r="Y344" s="529"/>
      <c r="Z344" s="448"/>
      <c r="AA344" s="179"/>
    </row>
    <row r="345" spans="1:27" ht="20.100000000000001" customHeight="1" x14ac:dyDescent="0.15">
      <c r="A345" s="156"/>
      <c r="B345" s="530"/>
      <c r="C345" s="173"/>
      <c r="D345" s="252"/>
      <c r="E345" s="531"/>
      <c r="F345" s="532"/>
      <c r="G345" s="532"/>
      <c r="H345" s="532"/>
      <c r="I345" s="532"/>
      <c r="J345" s="532"/>
      <c r="K345" s="532"/>
      <c r="L345" s="532"/>
      <c r="M345" s="532"/>
      <c r="N345" s="532"/>
      <c r="O345" s="533"/>
      <c r="P345" s="499" t="s">
        <v>35</v>
      </c>
      <c r="Q345" s="499"/>
      <c r="R345" s="500"/>
      <c r="S345" s="26"/>
      <c r="T345" s="27"/>
      <c r="U345" s="28"/>
      <c r="V345" s="29"/>
      <c r="W345" s="29"/>
      <c r="X345" s="29"/>
      <c r="Y345" s="30"/>
      <c r="Z345" s="448"/>
      <c r="AA345" s="179"/>
    </row>
    <row r="346" spans="1:27" ht="20.100000000000001" customHeight="1" x14ac:dyDescent="0.15">
      <c r="A346" s="156"/>
      <c r="B346" s="530"/>
      <c r="C346" s="173"/>
      <c r="D346" s="252"/>
      <c r="E346" s="534"/>
      <c r="F346" s="535"/>
      <c r="G346" s="535"/>
      <c r="H346" s="535"/>
      <c r="I346" s="535"/>
      <c r="J346" s="535"/>
      <c r="K346" s="535"/>
      <c r="L346" s="535"/>
      <c r="M346" s="535"/>
      <c r="N346" s="535"/>
      <c r="O346" s="536"/>
      <c r="P346" s="537" t="s">
        <v>36</v>
      </c>
      <c r="Q346" s="537"/>
      <c r="R346" s="538"/>
      <c r="S346" s="20"/>
      <c r="T346" s="22"/>
      <c r="U346" s="23"/>
      <c r="V346" s="24"/>
      <c r="W346" s="24"/>
      <c r="X346" s="24"/>
      <c r="Y346" s="25"/>
      <c r="Z346" s="178"/>
      <c r="AA346" s="179"/>
    </row>
    <row r="347" spans="1:27" ht="20.100000000000001" customHeight="1" x14ac:dyDescent="0.15">
      <c r="A347" s="156"/>
      <c r="B347" s="530"/>
      <c r="C347" s="173"/>
      <c r="D347" s="252"/>
      <c r="E347" s="534"/>
      <c r="F347" s="535"/>
      <c r="G347" s="535"/>
      <c r="H347" s="535"/>
      <c r="I347" s="535"/>
      <c r="J347" s="535"/>
      <c r="K347" s="535"/>
      <c r="L347" s="535"/>
      <c r="M347" s="535"/>
      <c r="N347" s="535"/>
      <c r="O347" s="536"/>
      <c r="P347" s="20"/>
      <c r="Q347" s="21"/>
      <c r="R347" s="22"/>
      <c r="S347" s="20"/>
      <c r="T347" s="22"/>
      <c r="U347" s="23"/>
      <c r="V347" s="24"/>
      <c r="W347" s="24"/>
      <c r="X347" s="24"/>
      <c r="Y347" s="25"/>
      <c r="Z347" s="178"/>
      <c r="AA347" s="179"/>
    </row>
    <row r="348" spans="1:27" ht="20.100000000000001" customHeight="1" x14ac:dyDescent="0.15">
      <c r="A348" s="156"/>
      <c r="B348" s="530"/>
      <c r="C348" s="173"/>
      <c r="D348" s="252"/>
      <c r="E348" s="534"/>
      <c r="F348" s="535"/>
      <c r="G348" s="535"/>
      <c r="H348" s="535"/>
      <c r="I348" s="535"/>
      <c r="J348" s="535"/>
      <c r="K348" s="535"/>
      <c r="L348" s="535"/>
      <c r="M348" s="535"/>
      <c r="N348" s="535"/>
      <c r="O348" s="536"/>
      <c r="P348" s="20"/>
      <c r="Q348" s="21"/>
      <c r="R348" s="22"/>
      <c r="S348" s="20"/>
      <c r="T348" s="22"/>
      <c r="U348" s="23"/>
      <c r="V348" s="24"/>
      <c r="W348" s="24"/>
      <c r="X348" s="24"/>
      <c r="Y348" s="25"/>
      <c r="Z348" s="178"/>
      <c r="AA348" s="179"/>
    </row>
    <row r="349" spans="1:27" ht="20.100000000000001" customHeight="1" x14ac:dyDescent="0.15">
      <c r="A349" s="156"/>
      <c r="B349" s="530"/>
      <c r="C349" s="173"/>
      <c r="D349" s="252"/>
      <c r="E349" s="534"/>
      <c r="F349" s="535"/>
      <c r="G349" s="535"/>
      <c r="H349" s="535"/>
      <c r="I349" s="535"/>
      <c r="J349" s="535"/>
      <c r="K349" s="535"/>
      <c r="L349" s="535"/>
      <c r="M349" s="535"/>
      <c r="N349" s="535"/>
      <c r="O349" s="536"/>
      <c r="P349" s="20"/>
      <c r="Q349" s="21"/>
      <c r="R349" s="22"/>
      <c r="S349" s="20"/>
      <c r="T349" s="22"/>
      <c r="U349" s="23"/>
      <c r="V349" s="24"/>
      <c r="W349" s="24"/>
      <c r="X349" s="24"/>
      <c r="Y349" s="25"/>
      <c r="Z349" s="178"/>
      <c r="AA349" s="179"/>
    </row>
    <row r="350" spans="1:27" ht="20.100000000000001" customHeight="1" x14ac:dyDescent="0.15">
      <c r="A350" s="156"/>
      <c r="B350" s="530"/>
      <c r="C350" s="173"/>
      <c r="D350" s="252"/>
      <c r="E350" s="534"/>
      <c r="F350" s="535"/>
      <c r="G350" s="535"/>
      <c r="H350" s="535"/>
      <c r="I350" s="535"/>
      <c r="J350" s="535"/>
      <c r="K350" s="535"/>
      <c r="L350" s="535"/>
      <c r="M350" s="535"/>
      <c r="N350" s="535"/>
      <c r="O350" s="536"/>
      <c r="P350" s="20"/>
      <c r="Q350" s="21"/>
      <c r="R350" s="22"/>
      <c r="S350" s="20"/>
      <c r="T350" s="22"/>
      <c r="U350" s="23"/>
      <c r="V350" s="24"/>
      <c r="W350" s="24"/>
      <c r="X350" s="24"/>
      <c r="Y350" s="25"/>
      <c r="Z350" s="178"/>
      <c r="AA350" s="179"/>
    </row>
    <row r="351" spans="1:27" ht="20.100000000000001" customHeight="1" x14ac:dyDescent="0.15">
      <c r="A351" s="156"/>
      <c r="B351" s="530"/>
      <c r="C351" s="173"/>
      <c r="D351" s="252"/>
      <c r="E351" s="534"/>
      <c r="F351" s="535"/>
      <c r="G351" s="535"/>
      <c r="H351" s="535"/>
      <c r="I351" s="535"/>
      <c r="J351" s="535"/>
      <c r="K351" s="535"/>
      <c r="L351" s="535"/>
      <c r="M351" s="535"/>
      <c r="N351" s="535"/>
      <c r="O351" s="536"/>
      <c r="P351" s="20"/>
      <c r="Q351" s="21"/>
      <c r="R351" s="22"/>
      <c r="S351" s="20"/>
      <c r="T351" s="22"/>
      <c r="U351" s="23"/>
      <c r="V351" s="24"/>
      <c r="W351" s="24"/>
      <c r="X351" s="24"/>
      <c r="Y351" s="25"/>
      <c r="Z351" s="178"/>
      <c r="AA351" s="179"/>
    </row>
    <row r="352" spans="1:27" ht="20.100000000000001" customHeight="1" x14ac:dyDescent="0.15">
      <c r="A352" s="156"/>
      <c r="B352" s="530"/>
      <c r="C352" s="173"/>
      <c r="D352" s="252"/>
      <c r="E352" s="539"/>
      <c r="F352" s="540"/>
      <c r="G352" s="540"/>
      <c r="H352" s="540"/>
      <c r="I352" s="540"/>
      <c r="J352" s="540"/>
      <c r="K352" s="540"/>
      <c r="L352" s="540"/>
      <c r="M352" s="540"/>
      <c r="N352" s="540"/>
      <c r="O352" s="541"/>
      <c r="P352" s="31"/>
      <c r="Q352" s="32"/>
      <c r="R352" s="33"/>
      <c r="S352" s="31"/>
      <c r="T352" s="33"/>
      <c r="U352" s="34"/>
      <c r="V352" s="35"/>
      <c r="W352" s="35"/>
      <c r="X352" s="35"/>
      <c r="Y352" s="36"/>
      <c r="Z352" s="178"/>
      <c r="AA352" s="179"/>
    </row>
    <row r="353" spans="1:27" ht="15.75" customHeight="1" x14ac:dyDescent="0.15">
      <c r="A353" s="156"/>
      <c r="B353" s="542"/>
      <c r="C353" s="543"/>
      <c r="D353" s="544"/>
      <c r="E353" s="544" t="s">
        <v>160</v>
      </c>
      <c r="F353" s="201" t="s">
        <v>235</v>
      </c>
      <c r="G353" s="545"/>
      <c r="H353" s="545"/>
      <c r="I353" s="545"/>
      <c r="J353" s="545"/>
      <c r="K353" s="545"/>
      <c r="L353" s="545"/>
      <c r="M353" s="545"/>
      <c r="N353" s="545"/>
      <c r="O353" s="545"/>
      <c r="P353" s="545"/>
      <c r="Q353" s="545"/>
      <c r="R353" s="545"/>
      <c r="S353" s="545"/>
      <c r="T353" s="546"/>
      <c r="U353" s="546"/>
      <c r="V353" s="546"/>
      <c r="W353" s="546"/>
      <c r="X353" s="546"/>
      <c r="Y353" s="546"/>
      <c r="Z353" s="542"/>
      <c r="AA353" s="547"/>
    </row>
    <row r="354" spans="1:27" ht="15.75" customHeight="1" x14ac:dyDescent="0.15">
      <c r="A354" s="156"/>
      <c r="B354" s="542"/>
      <c r="C354" s="543"/>
      <c r="D354" s="544"/>
      <c r="E354" s="544" t="s">
        <v>161</v>
      </c>
      <c r="F354" s="201" t="s">
        <v>230</v>
      </c>
      <c r="G354" s="545"/>
      <c r="H354" s="545"/>
      <c r="I354" s="545"/>
      <c r="J354" s="545"/>
      <c r="K354" s="545"/>
      <c r="L354" s="545"/>
      <c r="M354" s="545"/>
      <c r="N354" s="545"/>
      <c r="O354" s="545"/>
      <c r="P354" s="545"/>
      <c r="Q354" s="545"/>
      <c r="R354" s="545"/>
      <c r="S354" s="545"/>
      <c r="T354" s="545"/>
      <c r="U354" s="545"/>
      <c r="V354" s="545"/>
      <c r="W354" s="545"/>
      <c r="X354" s="545"/>
      <c r="Y354" s="545"/>
      <c r="Z354" s="542"/>
      <c r="AA354" s="547"/>
    </row>
    <row r="355" spans="1:27" ht="15.75" customHeight="1" x14ac:dyDescent="0.15">
      <c r="A355" s="156"/>
      <c r="B355" s="542"/>
      <c r="C355" s="543"/>
      <c r="D355" s="544"/>
      <c r="E355" s="544" t="s">
        <v>162</v>
      </c>
      <c r="F355" s="201" t="s">
        <v>232</v>
      </c>
      <c r="G355" s="545"/>
      <c r="H355" s="545"/>
      <c r="I355" s="545"/>
      <c r="J355" s="545"/>
      <c r="K355" s="545"/>
      <c r="L355" s="545"/>
      <c r="M355" s="545"/>
      <c r="N355" s="545"/>
      <c r="O355" s="545"/>
      <c r="P355" s="545"/>
      <c r="Q355" s="545"/>
      <c r="R355" s="545"/>
      <c r="S355" s="545"/>
      <c r="T355" s="545"/>
      <c r="U355" s="545"/>
      <c r="V355" s="545"/>
      <c r="W355" s="545"/>
      <c r="X355" s="545"/>
      <c r="Y355" s="545"/>
      <c r="Z355" s="542"/>
      <c r="AA355" s="547"/>
    </row>
    <row r="356" spans="1:27" ht="15.75" customHeight="1" x14ac:dyDescent="0.15">
      <c r="A356" s="156"/>
      <c r="B356" s="542"/>
      <c r="C356" s="547"/>
      <c r="D356" s="544"/>
      <c r="E356" s="544" t="s">
        <v>163</v>
      </c>
      <c r="F356" s="201" t="s">
        <v>231</v>
      </c>
      <c r="G356" s="545"/>
      <c r="H356" s="545"/>
      <c r="I356" s="545"/>
      <c r="J356" s="545"/>
      <c r="K356" s="545"/>
      <c r="L356" s="545"/>
      <c r="M356" s="545"/>
      <c r="N356" s="545"/>
      <c r="O356" s="545"/>
      <c r="P356" s="545"/>
      <c r="Q356" s="545"/>
      <c r="R356" s="545"/>
      <c r="S356" s="545"/>
      <c r="T356" s="545"/>
      <c r="U356" s="545"/>
      <c r="V356" s="545"/>
      <c r="W356" s="545"/>
      <c r="X356" s="545"/>
      <c r="Y356" s="545"/>
      <c r="Z356" s="542"/>
      <c r="AA356" s="547"/>
    </row>
    <row r="357" spans="1:27" ht="15.75" customHeight="1" x14ac:dyDescent="0.15">
      <c r="A357" s="156"/>
      <c r="B357" s="542"/>
      <c r="C357" s="547"/>
      <c r="D357" s="544"/>
      <c r="E357" s="544" t="s">
        <v>164</v>
      </c>
      <c r="F357" s="201" t="s">
        <v>234</v>
      </c>
      <c r="G357" s="545"/>
      <c r="H357" s="545"/>
      <c r="I357" s="545"/>
      <c r="J357" s="545"/>
      <c r="K357" s="545"/>
      <c r="L357" s="545"/>
      <c r="M357" s="545"/>
      <c r="N357" s="548"/>
      <c r="O357" s="545"/>
      <c r="P357" s="545"/>
      <c r="Q357" s="545"/>
      <c r="R357" s="545"/>
      <c r="S357" s="545"/>
      <c r="T357" s="545"/>
      <c r="U357" s="545"/>
      <c r="V357" s="545"/>
      <c r="W357" s="545"/>
      <c r="X357" s="545"/>
      <c r="Y357" s="545"/>
      <c r="Z357" s="542"/>
      <c r="AA357" s="547"/>
    </row>
    <row r="358" spans="1:27" ht="15.75" customHeight="1" x14ac:dyDescent="0.15">
      <c r="A358" s="156"/>
      <c r="B358" s="542"/>
      <c r="C358" s="547"/>
      <c r="D358" s="544"/>
      <c r="E358" s="544" t="s">
        <v>228</v>
      </c>
      <c r="F358" s="201" t="s">
        <v>247</v>
      </c>
      <c r="G358" s="545"/>
      <c r="H358" s="545"/>
      <c r="I358" s="545"/>
      <c r="J358" s="545"/>
      <c r="K358" s="545"/>
      <c r="L358" s="545"/>
      <c r="M358" s="545"/>
      <c r="N358" s="545"/>
      <c r="O358" s="545"/>
      <c r="P358" s="545"/>
      <c r="Q358" s="545"/>
      <c r="R358" s="545"/>
      <c r="S358" s="545"/>
      <c r="T358" s="545"/>
      <c r="U358" s="545"/>
      <c r="V358" s="545"/>
      <c r="W358" s="545"/>
      <c r="X358" s="545"/>
      <c r="Y358" s="545"/>
      <c r="Z358" s="542"/>
      <c r="AA358" s="547"/>
    </row>
    <row r="359" spans="1:27" ht="15.75" customHeight="1" x14ac:dyDescent="0.15">
      <c r="A359" s="156"/>
      <c r="B359" s="542"/>
      <c r="C359" s="547"/>
      <c r="D359" s="544"/>
      <c r="E359" s="544" t="s">
        <v>248</v>
      </c>
      <c r="F359" s="201" t="s">
        <v>249</v>
      </c>
      <c r="G359" s="545"/>
      <c r="H359" s="545"/>
      <c r="I359" s="545"/>
      <c r="J359" s="545"/>
      <c r="K359" s="545"/>
      <c r="L359" s="545"/>
      <c r="M359" s="545"/>
      <c r="N359" s="548"/>
      <c r="O359" s="545"/>
      <c r="P359" s="545"/>
      <c r="Q359" s="545"/>
      <c r="R359" s="545"/>
      <c r="S359" s="545"/>
      <c r="T359" s="545"/>
      <c r="U359" s="545"/>
      <c r="V359" s="545"/>
      <c r="W359" s="545"/>
      <c r="X359" s="545"/>
      <c r="Y359" s="545"/>
      <c r="Z359" s="542"/>
      <c r="AA359" s="547"/>
    </row>
    <row r="360" spans="1:27" ht="15.75" customHeight="1" x14ac:dyDescent="0.15">
      <c r="B360" s="542"/>
      <c r="C360" s="547"/>
      <c r="D360" s="544"/>
      <c r="E360" s="544" t="s">
        <v>250</v>
      </c>
      <c r="F360" s="201" t="str">
        <f>"具体的な内容を ("&amp;D362&amp;")"&amp;E362&amp;" に入力してください。"</f>
        <v>具体的な内容を (4)その他の具体的な内容 に入力してください。</v>
      </c>
      <c r="G360" s="545"/>
      <c r="H360" s="545"/>
      <c r="I360" s="545"/>
      <c r="J360" s="545"/>
      <c r="K360" s="545"/>
      <c r="L360" s="545"/>
      <c r="M360" s="545"/>
      <c r="N360" s="545"/>
      <c r="O360" s="545"/>
      <c r="P360" s="545"/>
      <c r="Q360" s="545"/>
      <c r="R360" s="545"/>
      <c r="S360" s="545"/>
      <c r="T360" s="545"/>
      <c r="U360" s="545"/>
      <c r="V360" s="545"/>
      <c r="W360" s="545"/>
      <c r="X360" s="545"/>
      <c r="Y360" s="545"/>
      <c r="Z360" s="542"/>
      <c r="AA360" s="547"/>
    </row>
    <row r="361" spans="1:27" ht="15.75" customHeight="1" x14ac:dyDescent="0.15">
      <c r="B361" s="542"/>
      <c r="C361" s="547"/>
      <c r="D361" s="544"/>
      <c r="E361" s="201"/>
      <c r="F361" s="545"/>
      <c r="G361" s="545"/>
      <c r="H361" s="545"/>
      <c r="I361" s="545"/>
      <c r="J361" s="545"/>
      <c r="K361" s="545"/>
      <c r="L361" s="545"/>
      <c r="M361" s="545"/>
      <c r="N361" s="545"/>
      <c r="O361" s="545"/>
      <c r="P361" s="545"/>
      <c r="Q361" s="545"/>
      <c r="R361" s="545"/>
      <c r="S361" s="545"/>
      <c r="T361" s="545"/>
      <c r="U361" s="545"/>
      <c r="V361" s="545"/>
      <c r="W361" s="545"/>
      <c r="X361" s="545"/>
      <c r="Y361" s="545"/>
      <c r="Z361" s="542"/>
      <c r="AA361" s="547"/>
    </row>
    <row r="362" spans="1:27" ht="15.75" customHeight="1" x14ac:dyDescent="0.15">
      <c r="B362" s="222"/>
      <c r="D362" s="174">
        <v>4</v>
      </c>
      <c r="E362" s="421" t="s">
        <v>165</v>
      </c>
      <c r="Z362" s="222"/>
    </row>
    <row r="363" spans="1:27" ht="60" customHeight="1" x14ac:dyDescent="0.15">
      <c r="A363" s="154">
        <f>IFERROR(IF(AND($N344="○", TRIM($E363)=""),1001,0),3)</f>
        <v>0</v>
      </c>
      <c r="B363" s="222"/>
      <c r="E363" s="19"/>
      <c r="F363" s="19"/>
      <c r="G363" s="19"/>
      <c r="H363" s="19"/>
      <c r="I363" s="19"/>
      <c r="J363" s="19"/>
      <c r="K363" s="19"/>
      <c r="L363" s="19"/>
      <c r="M363" s="19"/>
      <c r="N363" s="19"/>
      <c r="O363" s="19"/>
      <c r="P363" s="19"/>
      <c r="Q363" s="19"/>
      <c r="R363" s="19"/>
      <c r="S363" s="19"/>
      <c r="T363" s="19"/>
      <c r="U363" s="19"/>
      <c r="V363" s="19"/>
      <c r="W363" s="19"/>
      <c r="X363" s="19"/>
      <c r="Y363" s="19"/>
      <c r="Z363" s="222"/>
    </row>
    <row r="364" spans="1:27" ht="20.100000000000001" customHeight="1" x14ac:dyDescent="0.15">
      <c r="A364" s="156"/>
      <c r="B364" s="156"/>
      <c r="C364" s="193"/>
      <c r="D364" s="194"/>
      <c r="E364" s="194"/>
      <c r="F364" s="194"/>
      <c r="G364" s="194"/>
      <c r="H364" s="194"/>
      <c r="I364" s="194"/>
      <c r="J364" s="194"/>
      <c r="K364" s="194"/>
      <c r="L364" s="194"/>
      <c r="M364" s="194"/>
      <c r="N364" s="194"/>
      <c r="O364" s="194"/>
      <c r="P364" s="195"/>
      <c r="Q364" s="195"/>
      <c r="R364" s="195"/>
      <c r="S364" s="195"/>
      <c r="T364" s="195"/>
      <c r="U364" s="195"/>
      <c r="V364" s="195"/>
      <c r="W364" s="195"/>
      <c r="X364" s="195"/>
      <c r="Y364" s="195"/>
      <c r="Z364" s="197"/>
    </row>
  </sheetData>
  <sheetProtection algorithmName="SHA-512" hashValue="2ig5IbgfHDM6budE72I0o/iKXo/eCSLXm0C8oG70oMpvgLmne2rzu4+w6+jgbeH9KcdPTVA+qdGq5Bv9ySdqtw==" saltValue="TXM69Gggrzr2tiLXroqsgQ==" spinCount="100000" sheet="1" objects="1" scenarios="1"/>
  <dataConsolidate/>
  <mergeCells count="312">
    <mergeCell ref="C60:H60"/>
    <mergeCell ref="I63:M63"/>
    <mergeCell ref="I69:M69"/>
    <mergeCell ref="I24:Y24"/>
    <mergeCell ref="I26:Y26"/>
    <mergeCell ref="I28:Y28"/>
    <mergeCell ref="I30:Y30"/>
    <mergeCell ref="I32:Y32"/>
    <mergeCell ref="I34:M34"/>
    <mergeCell ref="W1:Z1"/>
    <mergeCell ref="C13:H13"/>
    <mergeCell ref="E15:H15"/>
    <mergeCell ref="J15:Y15"/>
    <mergeCell ref="I20:M20"/>
    <mergeCell ref="I22:Y22"/>
    <mergeCell ref="I36:M36"/>
    <mergeCell ref="I38:Y38"/>
    <mergeCell ref="I40:M40"/>
    <mergeCell ref="I71:Y71"/>
    <mergeCell ref="I73:Y73"/>
    <mergeCell ref="J74:Y74"/>
    <mergeCell ref="I75:Y75"/>
    <mergeCell ref="J76:Y76"/>
    <mergeCell ref="I77:Y77"/>
    <mergeCell ref="C150:H150"/>
    <mergeCell ref="S284:T284"/>
    <mergeCell ref="P284:R284"/>
    <mergeCell ref="I79:Y79"/>
    <mergeCell ref="I81:Y81"/>
    <mergeCell ref="I83:M83"/>
    <mergeCell ref="I85:M85"/>
    <mergeCell ref="D111:Y111"/>
    <mergeCell ref="I112:Y112"/>
    <mergeCell ref="I114:Y114"/>
    <mergeCell ref="I116:Y116"/>
    <mergeCell ref="I118:M118"/>
    <mergeCell ref="I120:Y120"/>
    <mergeCell ref="I157:Y157"/>
    <mergeCell ref="I87:Y87"/>
    <mergeCell ref="C109:H109"/>
    <mergeCell ref="I159:M159"/>
    <mergeCell ref="I161:M161"/>
    <mergeCell ref="I163:Y163"/>
    <mergeCell ref="I165:M165"/>
    <mergeCell ref="I167:M167"/>
    <mergeCell ref="I122:M122"/>
    <mergeCell ref="I124:M124"/>
    <mergeCell ref="I126:Y126"/>
    <mergeCell ref="E183:J183"/>
    <mergeCell ref="K183:M183"/>
    <mergeCell ref="N183:V183"/>
    <mergeCell ref="W183:Y183"/>
    <mergeCell ref="I153:M153"/>
    <mergeCell ref="I155:Y155"/>
    <mergeCell ref="E184:J184"/>
    <mergeCell ref="K184:M184"/>
    <mergeCell ref="N184:V184"/>
    <mergeCell ref="W184:Y184"/>
    <mergeCell ref="I169:Y169"/>
    <mergeCell ref="C174:H174"/>
    <mergeCell ref="I176:M176"/>
    <mergeCell ref="I178:M178"/>
    <mergeCell ref="E181:Y181"/>
    <mergeCell ref="E182:J182"/>
    <mergeCell ref="K182:M182"/>
    <mergeCell ref="N182:V182"/>
    <mergeCell ref="W182:Y182"/>
    <mergeCell ref="J179:Y179"/>
    <mergeCell ref="J177:Y177"/>
    <mergeCell ref="E185:J185"/>
    <mergeCell ref="K185:M185"/>
    <mergeCell ref="N185:V185"/>
    <mergeCell ref="W185:X185"/>
    <mergeCell ref="E186:J186"/>
    <mergeCell ref="K186:M187"/>
    <mergeCell ref="N186:V186"/>
    <mergeCell ref="W186:X186"/>
    <mergeCell ref="E187:J187"/>
    <mergeCell ref="N187:V187"/>
    <mergeCell ref="I197:M197"/>
    <mergeCell ref="E200:H200"/>
    <mergeCell ref="I200:M200"/>
    <mergeCell ref="E201:H201"/>
    <mergeCell ref="I201:M201"/>
    <mergeCell ref="E202:H202"/>
    <mergeCell ref="I202:M202"/>
    <mergeCell ref="W187:X187"/>
    <mergeCell ref="I189:M189"/>
    <mergeCell ref="J190:Y190"/>
    <mergeCell ref="I191:M191"/>
    <mergeCell ref="I193:M193"/>
    <mergeCell ref="I195:M195"/>
    <mergeCell ref="O195:R195"/>
    <mergeCell ref="E209:H209"/>
    <mergeCell ref="I209:M209"/>
    <mergeCell ref="E210:H210"/>
    <mergeCell ref="I210:M210"/>
    <mergeCell ref="E211:H211"/>
    <mergeCell ref="I211:M211"/>
    <mergeCell ref="E203:H203"/>
    <mergeCell ref="I203:M203"/>
    <mergeCell ref="E204:H204"/>
    <mergeCell ref="I204:M204"/>
    <mergeCell ref="I206:M206"/>
    <mergeCell ref="J207:Y207"/>
    <mergeCell ref="E217:H217"/>
    <mergeCell ref="I217:M217"/>
    <mergeCell ref="E218:H218"/>
    <mergeCell ref="I218:M218"/>
    <mergeCell ref="E219:H219"/>
    <mergeCell ref="I219:M219"/>
    <mergeCell ref="E212:H212"/>
    <mergeCell ref="I212:M212"/>
    <mergeCell ref="E213:H213"/>
    <mergeCell ref="I213:M213"/>
    <mergeCell ref="E214:H214"/>
    <mergeCell ref="I214:M214"/>
    <mergeCell ref="E220:H220"/>
    <mergeCell ref="I220:M220"/>
    <mergeCell ref="C225:H225"/>
    <mergeCell ref="D227:Y227"/>
    <mergeCell ref="D228:J230"/>
    <mergeCell ref="K228:P228"/>
    <mergeCell ref="Q228:T228"/>
    <mergeCell ref="U228:Y230"/>
    <mergeCell ref="K229:M229"/>
    <mergeCell ref="K230:M230"/>
    <mergeCell ref="K231:N231"/>
    <mergeCell ref="O231:P231"/>
    <mergeCell ref="Q231:R231"/>
    <mergeCell ref="S231:T231"/>
    <mergeCell ref="U231:Y231"/>
    <mergeCell ref="K232:N232"/>
    <mergeCell ref="O232:P232"/>
    <mergeCell ref="Q232:R232"/>
    <mergeCell ref="S232:T232"/>
    <mergeCell ref="U232:Y232"/>
    <mergeCell ref="K233:N233"/>
    <mergeCell ref="O233:P233"/>
    <mergeCell ref="Q233:R233"/>
    <mergeCell ref="S233:T233"/>
    <mergeCell ref="U233:Y233"/>
    <mergeCell ref="K234:N234"/>
    <mergeCell ref="O234:P234"/>
    <mergeCell ref="Q234:R234"/>
    <mergeCell ref="S234:T234"/>
    <mergeCell ref="U234:Y234"/>
    <mergeCell ref="K235:N235"/>
    <mergeCell ref="O235:P235"/>
    <mergeCell ref="Q235:R235"/>
    <mergeCell ref="S235:T235"/>
    <mergeCell ref="U235:Y235"/>
    <mergeCell ref="K236:N236"/>
    <mergeCell ref="O236:P236"/>
    <mergeCell ref="Q236:R236"/>
    <mergeCell ref="S236:T236"/>
    <mergeCell ref="U236:Y236"/>
    <mergeCell ref="C242:H242"/>
    <mergeCell ref="D244:Y244"/>
    <mergeCell ref="D245:J245"/>
    <mergeCell ref="K245:M245"/>
    <mergeCell ref="O245:R245"/>
    <mergeCell ref="D246:J246"/>
    <mergeCell ref="K246:M246"/>
    <mergeCell ref="O246:R246"/>
    <mergeCell ref="D237:J237"/>
    <mergeCell ref="K237:N237"/>
    <mergeCell ref="O237:P237"/>
    <mergeCell ref="Q237:R237"/>
    <mergeCell ref="S237:T237"/>
    <mergeCell ref="U237:Y237"/>
    <mergeCell ref="D249:J249"/>
    <mergeCell ref="K249:M249"/>
    <mergeCell ref="O249:R249"/>
    <mergeCell ref="D250:J250"/>
    <mergeCell ref="K250:M250"/>
    <mergeCell ref="O250:R250"/>
    <mergeCell ref="D247:J247"/>
    <mergeCell ref="K247:M247"/>
    <mergeCell ref="O247:R247"/>
    <mergeCell ref="D248:J248"/>
    <mergeCell ref="K248:M248"/>
    <mergeCell ref="O248:R248"/>
    <mergeCell ref="D253:J253"/>
    <mergeCell ref="K253:M253"/>
    <mergeCell ref="O253:R253"/>
    <mergeCell ref="D254:J254"/>
    <mergeCell ref="K254:M254"/>
    <mergeCell ref="O254:R254"/>
    <mergeCell ref="D251:J251"/>
    <mergeCell ref="K251:M251"/>
    <mergeCell ref="O251:R251"/>
    <mergeCell ref="D252:J252"/>
    <mergeCell ref="K252:M252"/>
    <mergeCell ref="O252:R252"/>
    <mergeCell ref="D257:J257"/>
    <mergeCell ref="K257:M257"/>
    <mergeCell ref="O257:R257"/>
    <mergeCell ref="D258:J258"/>
    <mergeCell ref="K258:M258"/>
    <mergeCell ref="O258:R258"/>
    <mergeCell ref="D255:J255"/>
    <mergeCell ref="K255:M255"/>
    <mergeCell ref="O255:R255"/>
    <mergeCell ref="D256:J256"/>
    <mergeCell ref="K256:M256"/>
    <mergeCell ref="O256:R256"/>
    <mergeCell ref="D261:J261"/>
    <mergeCell ref="K261:M261"/>
    <mergeCell ref="O261:R261"/>
    <mergeCell ref="D262:J262"/>
    <mergeCell ref="K262:M262"/>
    <mergeCell ref="O262:R262"/>
    <mergeCell ref="D259:J259"/>
    <mergeCell ref="K259:M259"/>
    <mergeCell ref="O259:R259"/>
    <mergeCell ref="D260:J260"/>
    <mergeCell ref="K260:M260"/>
    <mergeCell ref="O260:R260"/>
    <mergeCell ref="O268:R268"/>
    <mergeCell ref="E269:J269"/>
    <mergeCell ref="K269:M269"/>
    <mergeCell ref="O269:R269"/>
    <mergeCell ref="E266:J266"/>
    <mergeCell ref="K266:M266"/>
    <mergeCell ref="O266:R266"/>
    <mergeCell ref="E267:J267"/>
    <mergeCell ref="K267:M267"/>
    <mergeCell ref="O267:R267"/>
    <mergeCell ref="C276:H276"/>
    <mergeCell ref="I278:M278"/>
    <mergeCell ref="I280:M280"/>
    <mergeCell ref="E283:Y283"/>
    <mergeCell ref="E284:M284"/>
    <mergeCell ref="U284:Y284"/>
    <mergeCell ref="E270:J270"/>
    <mergeCell ref="K270:M270"/>
    <mergeCell ref="O270:R270"/>
    <mergeCell ref="E271:J271"/>
    <mergeCell ref="K271:M271"/>
    <mergeCell ref="O271:R271"/>
    <mergeCell ref="D263:D271"/>
    <mergeCell ref="E263:J263"/>
    <mergeCell ref="K263:M263"/>
    <mergeCell ref="O263:R263"/>
    <mergeCell ref="E264:J264"/>
    <mergeCell ref="K264:M264"/>
    <mergeCell ref="O264:R264"/>
    <mergeCell ref="E265:J265"/>
    <mergeCell ref="K265:M265"/>
    <mergeCell ref="O265:R265"/>
    <mergeCell ref="E268:J268"/>
    <mergeCell ref="K268:M268"/>
    <mergeCell ref="E285:E314"/>
    <mergeCell ref="F285:F305"/>
    <mergeCell ref="P285:R305"/>
    <mergeCell ref="S285:T305"/>
    <mergeCell ref="U285:Y305"/>
    <mergeCell ref="O306:O314"/>
    <mergeCell ref="P306:R314"/>
    <mergeCell ref="S306:T314"/>
    <mergeCell ref="U306:Y314"/>
    <mergeCell ref="E315:F317"/>
    <mergeCell ref="O315:O317"/>
    <mergeCell ref="P315:R317"/>
    <mergeCell ref="S315:T317"/>
    <mergeCell ref="U315:Y317"/>
    <mergeCell ref="E318:F332"/>
    <mergeCell ref="S318:T318"/>
    <mergeCell ref="U318:Y318"/>
    <mergeCell ref="O319:O332"/>
    <mergeCell ref="P319:R332"/>
    <mergeCell ref="E334:E342"/>
    <mergeCell ref="F334:F341"/>
    <mergeCell ref="P334:R341"/>
    <mergeCell ref="S334:T341"/>
    <mergeCell ref="U334:Y341"/>
    <mergeCell ref="S342:T342"/>
    <mergeCell ref="U342:Y342"/>
    <mergeCell ref="S319:T332"/>
    <mergeCell ref="U319:Y332"/>
    <mergeCell ref="E333:F333"/>
    <mergeCell ref="P333:R333"/>
    <mergeCell ref="S333:T333"/>
    <mergeCell ref="U333:Y333"/>
    <mergeCell ref="E343:F344"/>
    <mergeCell ref="S343:T343"/>
    <mergeCell ref="U343:Y343"/>
    <mergeCell ref="E345:N352"/>
    <mergeCell ref="S345:T345"/>
    <mergeCell ref="U345:Y345"/>
    <mergeCell ref="S346:T346"/>
    <mergeCell ref="U346:Y346"/>
    <mergeCell ref="P347:R347"/>
    <mergeCell ref="P352:R352"/>
    <mergeCell ref="S352:T352"/>
    <mergeCell ref="U352:Y352"/>
    <mergeCell ref="E363:Y363"/>
    <mergeCell ref="P350:R350"/>
    <mergeCell ref="S350:T350"/>
    <mergeCell ref="U350:Y350"/>
    <mergeCell ref="P351:R351"/>
    <mergeCell ref="S351:T351"/>
    <mergeCell ref="U351:Y351"/>
    <mergeCell ref="S347:T347"/>
    <mergeCell ref="U347:Y347"/>
    <mergeCell ref="P348:R348"/>
    <mergeCell ref="S348:T348"/>
    <mergeCell ref="U348:Y348"/>
    <mergeCell ref="P349:R349"/>
    <mergeCell ref="S349:T349"/>
    <mergeCell ref="U349:Y349"/>
  </mergeCells>
  <phoneticPr fontId="4"/>
  <conditionalFormatting sqref="I20:M20">
    <cfRule type="expression" dxfId="154" priority="155" stopIfTrue="1">
      <formula>$A20&lt;&gt;0</formula>
    </cfRule>
  </conditionalFormatting>
  <conditionalFormatting sqref="I22:Y22">
    <cfRule type="expression" dxfId="153" priority="154" stopIfTrue="1">
      <formula>$A22&lt;&gt;0</formula>
    </cfRule>
  </conditionalFormatting>
  <conditionalFormatting sqref="I24:Y24">
    <cfRule type="expression" dxfId="152" priority="153" stopIfTrue="1">
      <formula>$A24&lt;&gt;0</formula>
    </cfRule>
  </conditionalFormatting>
  <conditionalFormatting sqref="I26:Y26">
    <cfRule type="expression" dxfId="151" priority="152" stopIfTrue="1">
      <formula>$A26&lt;&gt;0</formula>
    </cfRule>
  </conditionalFormatting>
  <conditionalFormatting sqref="I28:Y28">
    <cfRule type="expression" dxfId="150" priority="151" stopIfTrue="1">
      <formula>$A28&lt;&gt;0</formula>
    </cfRule>
  </conditionalFormatting>
  <conditionalFormatting sqref="I30:Y30">
    <cfRule type="expression" dxfId="149" priority="150" stopIfTrue="1">
      <formula>$A30&lt;&gt;0</formula>
    </cfRule>
  </conditionalFormatting>
  <conditionalFormatting sqref="I32:Y32">
    <cfRule type="expression" dxfId="148" priority="149" stopIfTrue="1">
      <formula>$A32&lt;&gt;0</formula>
    </cfRule>
  </conditionalFormatting>
  <conditionalFormatting sqref="I34:M34">
    <cfRule type="expression" dxfId="147" priority="148" stopIfTrue="1">
      <formula>$A34&lt;&gt;0</formula>
    </cfRule>
  </conditionalFormatting>
  <conditionalFormatting sqref="I36:M36">
    <cfRule type="expression" dxfId="146" priority="147" stopIfTrue="1">
      <formula>$A36&lt;&gt;0</formula>
    </cfRule>
  </conditionalFormatting>
  <conditionalFormatting sqref="I38:Y38">
    <cfRule type="expression" dxfId="145" priority="146" stopIfTrue="1">
      <formula>$A38&lt;&gt;0</formula>
    </cfRule>
  </conditionalFormatting>
  <conditionalFormatting sqref="I40:M40">
    <cfRule type="expression" dxfId="144" priority="145" stopIfTrue="1">
      <formula>$A40&lt;&gt;0</formula>
    </cfRule>
  </conditionalFormatting>
  <conditionalFormatting sqref="I63:M63">
    <cfRule type="expression" dxfId="143" priority="144" stopIfTrue="1">
      <formula>$A63&lt;&gt;0</formula>
    </cfRule>
  </conditionalFormatting>
  <conditionalFormatting sqref="I69:M69">
    <cfRule type="expression" dxfId="142" priority="143" stopIfTrue="1">
      <formula>$A69&lt;&gt;0</formula>
    </cfRule>
  </conditionalFormatting>
  <conditionalFormatting sqref="I71:Y71">
    <cfRule type="expression" dxfId="141" priority="142" stopIfTrue="1">
      <formula>$A71&lt;&gt;0</formula>
    </cfRule>
  </conditionalFormatting>
  <conditionalFormatting sqref="I73:Y73">
    <cfRule type="expression" dxfId="140" priority="141" stopIfTrue="1">
      <formula>$A73&lt;&gt;0</formula>
    </cfRule>
  </conditionalFormatting>
  <conditionalFormatting sqref="I75:Y75">
    <cfRule type="expression" dxfId="139" priority="140" stopIfTrue="1">
      <formula>$A75&lt;&gt;0</formula>
    </cfRule>
  </conditionalFormatting>
  <conditionalFormatting sqref="I77:Y77">
    <cfRule type="expression" dxfId="138" priority="139" stopIfTrue="1">
      <formula>$A77&lt;&gt;0</formula>
    </cfRule>
  </conditionalFormatting>
  <conditionalFormatting sqref="I79:Y79">
    <cfRule type="expression" dxfId="137" priority="138" stopIfTrue="1">
      <formula>$A79&lt;&gt;0</formula>
    </cfRule>
  </conditionalFormatting>
  <conditionalFormatting sqref="I81:Y81">
    <cfRule type="expression" dxfId="136" priority="137" stopIfTrue="1">
      <formula>$A81&lt;&gt;0</formula>
    </cfRule>
  </conditionalFormatting>
  <conditionalFormatting sqref="I83:M83">
    <cfRule type="expression" dxfId="135" priority="136" stopIfTrue="1">
      <formula>$A83&lt;&gt;0</formula>
    </cfRule>
  </conditionalFormatting>
  <conditionalFormatting sqref="P83">
    <cfRule type="expression" dxfId="134" priority="135" stopIfTrue="1">
      <formula>$A84&lt;&gt;0</formula>
    </cfRule>
  </conditionalFormatting>
  <conditionalFormatting sqref="I85:M85">
    <cfRule type="expression" dxfId="133" priority="134" stopIfTrue="1">
      <formula>$A85&lt;&gt;0</formula>
    </cfRule>
  </conditionalFormatting>
  <conditionalFormatting sqref="I87:Y87">
    <cfRule type="expression" dxfId="132" priority="133" stopIfTrue="1">
      <formula>$A87&lt;&gt;0</formula>
    </cfRule>
  </conditionalFormatting>
  <conditionalFormatting sqref="I114:Y114">
    <cfRule type="expression" dxfId="131" priority="132" stopIfTrue="1">
      <formula>$A114&lt;&gt;0</formula>
    </cfRule>
  </conditionalFormatting>
  <conditionalFormatting sqref="I116:Y116">
    <cfRule type="expression" dxfId="130" priority="131" stopIfTrue="1">
      <formula>$A116&lt;&gt;0</formula>
    </cfRule>
  </conditionalFormatting>
  <conditionalFormatting sqref="I120:Y120">
    <cfRule type="expression" dxfId="129" priority="130" stopIfTrue="1">
      <formula>$A120&lt;&gt;0</formula>
    </cfRule>
  </conditionalFormatting>
  <conditionalFormatting sqref="I122:M122">
    <cfRule type="expression" dxfId="128" priority="129" stopIfTrue="1">
      <formula>$A122&lt;&gt;0</formula>
    </cfRule>
  </conditionalFormatting>
  <conditionalFormatting sqref="I124:M124">
    <cfRule type="expression" dxfId="127" priority="128" stopIfTrue="1">
      <formula>$A124&lt;&gt;0</formula>
    </cfRule>
  </conditionalFormatting>
  <conditionalFormatting sqref="I126:Y126">
    <cfRule type="expression" dxfId="126" priority="127" stopIfTrue="1">
      <formula>$A126&lt;&gt;0</formula>
    </cfRule>
  </conditionalFormatting>
  <conditionalFormatting sqref="I153:M153">
    <cfRule type="expression" dxfId="125" priority="126" stopIfTrue="1">
      <formula>$A153&lt;&gt;0</formula>
    </cfRule>
  </conditionalFormatting>
  <conditionalFormatting sqref="I155:Y155">
    <cfRule type="expression" dxfId="124" priority="125" stopIfTrue="1">
      <formula>$A155&lt;&gt;0</formula>
    </cfRule>
  </conditionalFormatting>
  <conditionalFormatting sqref="I157:Y157">
    <cfRule type="expression" dxfId="123" priority="124" stopIfTrue="1">
      <formula>$A157&lt;&gt;0</formula>
    </cfRule>
  </conditionalFormatting>
  <conditionalFormatting sqref="I159:M159">
    <cfRule type="expression" dxfId="122" priority="123" stopIfTrue="1">
      <formula>$A159&lt;&gt;0</formula>
    </cfRule>
  </conditionalFormatting>
  <conditionalFormatting sqref="I161:M161">
    <cfRule type="expression" dxfId="121" priority="122" stopIfTrue="1">
      <formula>$A161&lt;&gt;0</formula>
    </cfRule>
  </conditionalFormatting>
  <conditionalFormatting sqref="I163:Y163">
    <cfRule type="expression" dxfId="120" priority="121" stopIfTrue="1">
      <formula>$A163&lt;&gt;0</formula>
    </cfRule>
  </conditionalFormatting>
  <conditionalFormatting sqref="I165:M165">
    <cfRule type="expression" dxfId="119" priority="120" stopIfTrue="1">
      <formula>$A165&lt;&gt;0</formula>
    </cfRule>
  </conditionalFormatting>
  <conditionalFormatting sqref="I167:M167">
    <cfRule type="expression" dxfId="118" priority="119" stopIfTrue="1">
      <formula>$A167&lt;&gt;0</formula>
    </cfRule>
  </conditionalFormatting>
  <conditionalFormatting sqref="I169:Y169">
    <cfRule type="expression" dxfId="117" priority="118" stopIfTrue="1">
      <formula>$A169&lt;&gt;0</formula>
    </cfRule>
  </conditionalFormatting>
  <conditionalFormatting sqref="K183:M183">
    <cfRule type="expression" dxfId="116" priority="117" stopIfTrue="1">
      <formula>$A182&lt;&gt;0</formula>
    </cfRule>
  </conditionalFormatting>
  <conditionalFormatting sqref="K184:M184">
    <cfRule type="expression" dxfId="115" priority="116" stopIfTrue="1">
      <formula>$A182&lt;&gt;0</formula>
    </cfRule>
  </conditionalFormatting>
  <conditionalFormatting sqref="N184:V184">
    <cfRule type="expression" dxfId="114" priority="115" stopIfTrue="1">
      <formula>$A184&lt;&gt;0</formula>
    </cfRule>
  </conditionalFormatting>
  <conditionalFormatting sqref="K185:M185">
    <cfRule type="expression" dxfId="113" priority="114" stopIfTrue="1">
      <formula>$A182&lt;&gt;0</formula>
    </cfRule>
  </conditionalFormatting>
  <conditionalFormatting sqref="N185:V185">
    <cfRule type="expression" dxfId="112" priority="113" stopIfTrue="1">
      <formula>$A185&lt;&gt;0</formula>
    </cfRule>
  </conditionalFormatting>
  <conditionalFormatting sqref="K186:M187">
    <cfRule type="expression" dxfId="111" priority="112" stopIfTrue="1">
      <formula>$A182&lt;&gt;0</formula>
    </cfRule>
  </conditionalFormatting>
  <conditionalFormatting sqref="N186:V186">
    <cfRule type="expression" dxfId="110" priority="111" stopIfTrue="1">
      <formula>AND($A186&lt;&gt;0,TRIM($N186)="")</formula>
    </cfRule>
  </conditionalFormatting>
  <conditionalFormatting sqref="W186:X186">
    <cfRule type="expression" dxfId="109" priority="110" stopIfTrue="1">
      <formula>AND($A186&lt;&gt;0,TRIM($W186)="")</formula>
    </cfRule>
  </conditionalFormatting>
  <conditionalFormatting sqref="I189:M189">
    <cfRule type="expression" dxfId="108" priority="109" stopIfTrue="1">
      <formula>$A189&lt;&gt;0</formula>
    </cfRule>
  </conditionalFormatting>
  <conditionalFormatting sqref="I200:M200">
    <cfRule type="expression" dxfId="107" priority="108" stopIfTrue="1">
      <formula>$A200&lt;&gt;0</formula>
    </cfRule>
  </conditionalFormatting>
  <conditionalFormatting sqref="I201:M201">
    <cfRule type="expression" dxfId="106" priority="107" stopIfTrue="1">
      <formula>$A201&lt;&gt;0</formula>
    </cfRule>
  </conditionalFormatting>
  <conditionalFormatting sqref="I202:M202">
    <cfRule type="expression" dxfId="105" priority="106" stopIfTrue="1">
      <formula>$A202&lt;&gt;0</formula>
    </cfRule>
  </conditionalFormatting>
  <conditionalFormatting sqref="I204:M204">
    <cfRule type="expression" dxfId="104" priority="105" stopIfTrue="1">
      <formula>$A204&lt;&gt;0</formula>
    </cfRule>
  </conditionalFormatting>
  <conditionalFormatting sqref="N285">
    <cfRule type="expression" dxfId="103" priority="104" stopIfTrue="1">
      <formula>希望&lt;&gt;0</formula>
    </cfRule>
  </conditionalFormatting>
  <conditionalFormatting sqref="O285">
    <cfRule type="expression" dxfId="102" priority="103" stopIfTrue="1">
      <formula>AND($A285&lt;&gt;0,TRIM($O285)="")</formula>
    </cfRule>
  </conditionalFormatting>
  <conditionalFormatting sqref="N286">
    <cfRule type="expression" dxfId="101" priority="102" stopIfTrue="1">
      <formula>希望&lt;&gt;0</formula>
    </cfRule>
  </conditionalFormatting>
  <conditionalFormatting sqref="O286">
    <cfRule type="expression" dxfId="100" priority="101" stopIfTrue="1">
      <formula>AND($A286&lt;&gt;0,TRIM($O286)="")</formula>
    </cfRule>
  </conditionalFormatting>
  <conditionalFormatting sqref="N287">
    <cfRule type="expression" dxfId="99" priority="100" stopIfTrue="1">
      <formula>希望&lt;&gt;0</formula>
    </cfRule>
  </conditionalFormatting>
  <conditionalFormatting sqref="O287">
    <cfRule type="expression" dxfId="98" priority="99" stopIfTrue="1">
      <formula>AND($A287&lt;&gt;0,TRIM($O287)="")</formula>
    </cfRule>
  </conditionalFormatting>
  <conditionalFormatting sqref="N288">
    <cfRule type="expression" dxfId="97" priority="98" stopIfTrue="1">
      <formula>希望&lt;&gt;0</formula>
    </cfRule>
  </conditionalFormatting>
  <conditionalFormatting sqref="O288">
    <cfRule type="expression" dxfId="96" priority="97" stopIfTrue="1">
      <formula>AND($A288&lt;&gt;0,TRIM($O288)="")</formula>
    </cfRule>
  </conditionalFormatting>
  <conditionalFormatting sqref="N289">
    <cfRule type="expression" dxfId="95" priority="96" stopIfTrue="1">
      <formula>希望&lt;&gt;0</formula>
    </cfRule>
  </conditionalFormatting>
  <conditionalFormatting sqref="O289">
    <cfRule type="expression" dxfId="94" priority="95" stopIfTrue="1">
      <formula>AND($A289&lt;&gt;0,TRIM($O289)="")</formula>
    </cfRule>
  </conditionalFormatting>
  <conditionalFormatting sqref="N290">
    <cfRule type="expression" dxfId="93" priority="94" stopIfTrue="1">
      <formula>希望&lt;&gt;0</formula>
    </cfRule>
  </conditionalFormatting>
  <conditionalFormatting sqref="O290">
    <cfRule type="expression" dxfId="92" priority="93" stopIfTrue="1">
      <formula>AND($A290&lt;&gt;0,TRIM($O290)="")</formula>
    </cfRule>
  </conditionalFormatting>
  <conditionalFormatting sqref="N291">
    <cfRule type="expression" dxfId="91" priority="92" stopIfTrue="1">
      <formula>希望&lt;&gt;0</formula>
    </cfRule>
  </conditionalFormatting>
  <conditionalFormatting sqref="O291">
    <cfRule type="expression" dxfId="90" priority="91" stopIfTrue="1">
      <formula>AND($A291&lt;&gt;0,TRIM($O291)="")</formula>
    </cfRule>
  </conditionalFormatting>
  <conditionalFormatting sqref="N292">
    <cfRule type="expression" dxfId="89" priority="90" stopIfTrue="1">
      <formula>希望&lt;&gt;0</formula>
    </cfRule>
  </conditionalFormatting>
  <conditionalFormatting sqref="O292">
    <cfRule type="expression" dxfId="88" priority="89" stopIfTrue="1">
      <formula>AND($A292&lt;&gt;0,TRIM($O292)="")</formula>
    </cfRule>
  </conditionalFormatting>
  <conditionalFormatting sqref="N293">
    <cfRule type="expression" dxfId="87" priority="88" stopIfTrue="1">
      <formula>希望&lt;&gt;0</formula>
    </cfRule>
  </conditionalFormatting>
  <conditionalFormatting sqref="O293">
    <cfRule type="expression" dxfId="86" priority="87" stopIfTrue="1">
      <formula>AND($A293&lt;&gt;0,TRIM($O293)="")</formula>
    </cfRule>
  </conditionalFormatting>
  <conditionalFormatting sqref="N294">
    <cfRule type="expression" dxfId="85" priority="86" stopIfTrue="1">
      <formula>希望&lt;&gt;0</formula>
    </cfRule>
  </conditionalFormatting>
  <conditionalFormatting sqref="O294">
    <cfRule type="expression" dxfId="84" priority="85" stopIfTrue="1">
      <formula>AND($A294&lt;&gt;0,TRIM($O294)="")</formula>
    </cfRule>
  </conditionalFormatting>
  <conditionalFormatting sqref="N295">
    <cfRule type="expression" dxfId="83" priority="84" stopIfTrue="1">
      <formula>希望&lt;&gt;0</formula>
    </cfRule>
  </conditionalFormatting>
  <conditionalFormatting sqref="O295">
    <cfRule type="expression" dxfId="82" priority="83" stopIfTrue="1">
      <formula>AND($A295&lt;&gt;0,TRIM($O295)="")</formula>
    </cfRule>
  </conditionalFormatting>
  <conditionalFormatting sqref="N296">
    <cfRule type="expression" dxfId="81" priority="82" stopIfTrue="1">
      <formula>希望&lt;&gt;0</formula>
    </cfRule>
  </conditionalFormatting>
  <conditionalFormatting sqref="O296">
    <cfRule type="expression" dxfId="80" priority="81" stopIfTrue="1">
      <formula>AND($A296&lt;&gt;0,TRIM($O296)="")</formula>
    </cfRule>
  </conditionalFormatting>
  <conditionalFormatting sqref="N297">
    <cfRule type="expression" dxfId="79" priority="80" stopIfTrue="1">
      <formula>希望&lt;&gt;0</formula>
    </cfRule>
  </conditionalFormatting>
  <conditionalFormatting sqref="O297">
    <cfRule type="expression" dxfId="78" priority="79" stopIfTrue="1">
      <formula>AND($A297&lt;&gt;0,TRIM($O297)="")</formula>
    </cfRule>
  </conditionalFormatting>
  <conditionalFormatting sqref="N298">
    <cfRule type="expression" dxfId="77" priority="78" stopIfTrue="1">
      <formula>希望&lt;&gt;0</formula>
    </cfRule>
  </conditionalFormatting>
  <conditionalFormatting sqref="O298">
    <cfRule type="expression" dxfId="76" priority="77" stopIfTrue="1">
      <formula>AND($A298&lt;&gt;0,TRIM($O298)="")</formula>
    </cfRule>
  </conditionalFormatting>
  <conditionalFormatting sqref="N299">
    <cfRule type="expression" dxfId="75" priority="76" stopIfTrue="1">
      <formula>希望&lt;&gt;0</formula>
    </cfRule>
  </conditionalFormatting>
  <conditionalFormatting sqref="O299">
    <cfRule type="expression" dxfId="74" priority="75" stopIfTrue="1">
      <formula>AND($A299&lt;&gt;0,TRIM($O299)="")</formula>
    </cfRule>
  </conditionalFormatting>
  <conditionalFormatting sqref="N300">
    <cfRule type="expression" dxfId="73" priority="74" stopIfTrue="1">
      <formula>希望&lt;&gt;0</formula>
    </cfRule>
  </conditionalFormatting>
  <conditionalFormatting sqref="O300">
    <cfRule type="expression" dxfId="72" priority="73" stopIfTrue="1">
      <formula>AND($A300&lt;&gt;0,TRIM($O300)="")</formula>
    </cfRule>
  </conditionalFormatting>
  <conditionalFormatting sqref="N301">
    <cfRule type="expression" dxfId="71" priority="72" stopIfTrue="1">
      <formula>希望&lt;&gt;0</formula>
    </cfRule>
  </conditionalFormatting>
  <conditionalFormatting sqref="O301">
    <cfRule type="expression" dxfId="70" priority="71" stopIfTrue="1">
      <formula>AND($A301&lt;&gt;0,TRIM($O301)="")</formula>
    </cfRule>
  </conditionalFormatting>
  <conditionalFormatting sqref="N302">
    <cfRule type="expression" dxfId="69" priority="70" stopIfTrue="1">
      <formula>希望&lt;&gt;0</formula>
    </cfRule>
  </conditionalFormatting>
  <conditionalFormatting sqref="O302">
    <cfRule type="expression" dxfId="68" priority="69" stopIfTrue="1">
      <formula>AND($A302&lt;&gt;0,TRIM($O302)="")</formula>
    </cfRule>
  </conditionalFormatting>
  <conditionalFormatting sqref="N303">
    <cfRule type="expression" dxfId="67" priority="68" stopIfTrue="1">
      <formula>希望&lt;&gt;0</formula>
    </cfRule>
  </conditionalFormatting>
  <conditionalFormatting sqref="O303">
    <cfRule type="expression" dxfId="66" priority="67" stopIfTrue="1">
      <formula>AND($A303&lt;&gt;0,TRIM($O303)="")</formula>
    </cfRule>
  </conditionalFormatting>
  <conditionalFormatting sqref="N304">
    <cfRule type="expression" dxfId="65" priority="66" stopIfTrue="1">
      <formula>希望&lt;&gt;0</formula>
    </cfRule>
  </conditionalFormatting>
  <conditionalFormatting sqref="O304">
    <cfRule type="expression" dxfId="64" priority="65" stopIfTrue="1">
      <formula>AND($A304&lt;&gt;0,TRIM($O304)="")</formula>
    </cfRule>
  </conditionalFormatting>
  <conditionalFormatting sqref="N305">
    <cfRule type="expression" dxfId="63" priority="64" stopIfTrue="1">
      <formula>希望&lt;&gt;0</formula>
    </cfRule>
  </conditionalFormatting>
  <conditionalFormatting sqref="O305">
    <cfRule type="expression" dxfId="62" priority="63" stopIfTrue="1">
      <formula>AND($A305&lt;&gt;0,TRIM($O305)="")</formula>
    </cfRule>
  </conditionalFormatting>
  <conditionalFormatting sqref="N306">
    <cfRule type="expression" dxfId="61" priority="62" stopIfTrue="1">
      <formula>希望&lt;&gt;0</formula>
    </cfRule>
  </conditionalFormatting>
  <conditionalFormatting sqref="N307">
    <cfRule type="expression" dxfId="60" priority="61" stopIfTrue="1">
      <formula>希望&lt;&gt;0</formula>
    </cfRule>
  </conditionalFormatting>
  <conditionalFormatting sqref="N308">
    <cfRule type="expression" dxfId="59" priority="60" stopIfTrue="1">
      <formula>希望&lt;&gt;0</formula>
    </cfRule>
  </conditionalFormatting>
  <conditionalFormatting sqref="N309">
    <cfRule type="expression" dxfId="58" priority="59" stopIfTrue="1">
      <formula>希望&lt;&gt;0</formula>
    </cfRule>
  </conditionalFormatting>
  <conditionalFormatting sqref="N310">
    <cfRule type="expression" dxfId="57" priority="58" stopIfTrue="1">
      <formula>希望&lt;&gt;0</formula>
    </cfRule>
  </conditionalFormatting>
  <conditionalFormatting sqref="N311">
    <cfRule type="expression" dxfId="56" priority="57" stopIfTrue="1">
      <formula>希望&lt;&gt;0</formula>
    </cfRule>
  </conditionalFormatting>
  <conditionalFormatting sqref="N312">
    <cfRule type="expression" dxfId="55" priority="56" stopIfTrue="1">
      <formula>希望&lt;&gt;0</formula>
    </cfRule>
  </conditionalFormatting>
  <conditionalFormatting sqref="N313">
    <cfRule type="expression" dxfId="54" priority="55" stopIfTrue="1">
      <formula>希望&lt;&gt;0</formula>
    </cfRule>
  </conditionalFormatting>
  <conditionalFormatting sqref="N314">
    <cfRule type="expression" dxfId="53" priority="54" stopIfTrue="1">
      <formula>希望&lt;&gt;0</formula>
    </cfRule>
  </conditionalFormatting>
  <conditionalFormatting sqref="N315">
    <cfRule type="expression" dxfId="52" priority="53" stopIfTrue="1">
      <formula>希望&lt;&gt;0</formula>
    </cfRule>
  </conditionalFormatting>
  <conditionalFormatting sqref="N316">
    <cfRule type="expression" dxfId="51" priority="52" stopIfTrue="1">
      <formula>希望&lt;&gt;0</formula>
    </cfRule>
  </conditionalFormatting>
  <conditionalFormatting sqref="N317">
    <cfRule type="expression" dxfId="50" priority="51" stopIfTrue="1">
      <formula>希望&lt;&gt;0</formula>
    </cfRule>
  </conditionalFormatting>
  <conditionalFormatting sqref="N318">
    <cfRule type="expression" dxfId="49" priority="50" stopIfTrue="1">
      <formula>希望&lt;&gt;0</formula>
    </cfRule>
  </conditionalFormatting>
  <conditionalFormatting sqref="N319">
    <cfRule type="expression" dxfId="48" priority="49" stopIfTrue="1">
      <formula>希望&lt;&gt;0</formula>
    </cfRule>
  </conditionalFormatting>
  <conditionalFormatting sqref="N320">
    <cfRule type="expression" dxfId="47" priority="48" stopIfTrue="1">
      <formula>希望&lt;&gt;0</formula>
    </cfRule>
  </conditionalFormatting>
  <conditionalFormatting sqref="N321">
    <cfRule type="expression" dxfId="46" priority="47" stopIfTrue="1">
      <formula>希望&lt;&gt;0</formula>
    </cfRule>
  </conditionalFormatting>
  <conditionalFormatting sqref="N322">
    <cfRule type="expression" dxfId="45" priority="46" stopIfTrue="1">
      <formula>希望&lt;&gt;0</formula>
    </cfRule>
  </conditionalFormatting>
  <conditionalFormatting sqref="N323">
    <cfRule type="expression" dxfId="44" priority="45" stopIfTrue="1">
      <formula>希望&lt;&gt;0</formula>
    </cfRule>
  </conditionalFormatting>
  <conditionalFormatting sqref="N324">
    <cfRule type="expression" dxfId="43" priority="44" stopIfTrue="1">
      <formula>希望&lt;&gt;0</formula>
    </cfRule>
  </conditionalFormatting>
  <conditionalFormatting sqref="N325">
    <cfRule type="expression" dxfId="42" priority="43" stopIfTrue="1">
      <formula>希望&lt;&gt;0</formula>
    </cfRule>
  </conditionalFormatting>
  <conditionalFormatting sqref="N326">
    <cfRule type="expression" dxfId="41" priority="42" stopIfTrue="1">
      <formula>希望&lt;&gt;0</formula>
    </cfRule>
  </conditionalFormatting>
  <conditionalFormatting sqref="N327">
    <cfRule type="expression" dxfId="40" priority="41" stopIfTrue="1">
      <formula>希望&lt;&gt;0</formula>
    </cfRule>
  </conditionalFormatting>
  <conditionalFormatting sqref="N328">
    <cfRule type="expression" dxfId="39" priority="40" stopIfTrue="1">
      <formula>希望&lt;&gt;0</formula>
    </cfRule>
  </conditionalFormatting>
  <conditionalFormatting sqref="N329">
    <cfRule type="expression" dxfId="38" priority="39" stopIfTrue="1">
      <formula>希望&lt;&gt;0</formula>
    </cfRule>
  </conditionalFormatting>
  <conditionalFormatting sqref="N330">
    <cfRule type="expression" dxfId="37" priority="38" stopIfTrue="1">
      <formula>希望&lt;&gt;0</formula>
    </cfRule>
  </conditionalFormatting>
  <conditionalFormatting sqref="N331">
    <cfRule type="expression" dxfId="36" priority="37" stopIfTrue="1">
      <formula>希望&lt;&gt;0</formula>
    </cfRule>
  </conditionalFormatting>
  <conditionalFormatting sqref="N332">
    <cfRule type="expression" dxfId="35" priority="36" stopIfTrue="1">
      <formula>希望&lt;&gt;0</formula>
    </cfRule>
  </conditionalFormatting>
  <conditionalFormatting sqref="N333">
    <cfRule type="expression" dxfId="34" priority="35" stopIfTrue="1">
      <formula>希望&lt;&gt;0</formula>
    </cfRule>
  </conditionalFormatting>
  <conditionalFormatting sqref="N334">
    <cfRule type="expression" dxfId="33" priority="34" stopIfTrue="1">
      <formula>希望&lt;&gt;0</formula>
    </cfRule>
  </conditionalFormatting>
  <conditionalFormatting sqref="O334">
    <cfRule type="expression" dxfId="32" priority="33" stopIfTrue="1">
      <formula>AND($A334&lt;&gt;0,TRIM($O334)="")</formula>
    </cfRule>
  </conditionalFormatting>
  <conditionalFormatting sqref="N335">
    <cfRule type="expression" dxfId="31" priority="32" stopIfTrue="1">
      <formula>希望&lt;&gt;0</formula>
    </cfRule>
  </conditionalFormatting>
  <conditionalFormatting sqref="O335">
    <cfRule type="expression" dxfId="30" priority="31" stopIfTrue="1">
      <formula>AND($A335&lt;&gt;0,TRIM($O335)="")</formula>
    </cfRule>
  </conditionalFormatting>
  <conditionalFormatting sqref="N336">
    <cfRule type="expression" dxfId="29" priority="30" stopIfTrue="1">
      <formula>希望&lt;&gt;0</formula>
    </cfRule>
  </conditionalFormatting>
  <conditionalFormatting sqref="O336">
    <cfRule type="expression" dxfId="28" priority="29" stopIfTrue="1">
      <formula>AND($A336&lt;&gt;0,TRIM($O336)="")</formula>
    </cfRule>
  </conditionalFormatting>
  <conditionalFormatting sqref="N337">
    <cfRule type="expression" dxfId="27" priority="28" stopIfTrue="1">
      <formula>希望&lt;&gt;0</formula>
    </cfRule>
  </conditionalFormatting>
  <conditionalFormatting sqref="O337">
    <cfRule type="expression" dxfId="26" priority="27" stopIfTrue="1">
      <formula>AND($A337&lt;&gt;0,TRIM($O337)="")</formula>
    </cfRule>
  </conditionalFormatting>
  <conditionalFormatting sqref="N338">
    <cfRule type="expression" dxfId="25" priority="26" stopIfTrue="1">
      <formula>希望&lt;&gt;0</formula>
    </cfRule>
  </conditionalFormatting>
  <conditionalFormatting sqref="O338">
    <cfRule type="expression" dxfId="24" priority="25" stopIfTrue="1">
      <formula>AND($A338&lt;&gt;0,TRIM($O338)="")</formula>
    </cfRule>
  </conditionalFormatting>
  <conditionalFormatting sqref="N339">
    <cfRule type="expression" dxfId="23" priority="24" stopIfTrue="1">
      <formula>希望&lt;&gt;0</formula>
    </cfRule>
  </conditionalFormatting>
  <conditionalFormatting sqref="O339">
    <cfRule type="expression" dxfId="22" priority="23" stopIfTrue="1">
      <formula>AND($A339&lt;&gt;0,TRIM($O339)="")</formula>
    </cfRule>
  </conditionalFormatting>
  <conditionalFormatting sqref="N340">
    <cfRule type="expression" dxfId="21" priority="22" stopIfTrue="1">
      <formula>希望&lt;&gt;0</formula>
    </cfRule>
  </conditionalFormatting>
  <conditionalFormatting sqref="O340">
    <cfRule type="expression" dxfId="20" priority="21" stopIfTrue="1">
      <formula>AND($A340&lt;&gt;0,TRIM($O340)="")</formula>
    </cfRule>
  </conditionalFormatting>
  <conditionalFormatting sqref="N341">
    <cfRule type="expression" dxfId="19" priority="20" stopIfTrue="1">
      <formula>希望&lt;&gt;0</formula>
    </cfRule>
  </conditionalFormatting>
  <conditionalFormatting sqref="O341">
    <cfRule type="expression" dxfId="18" priority="19" stopIfTrue="1">
      <formula>AND($A341&lt;&gt;0,TRIM($O341)="")</formula>
    </cfRule>
  </conditionalFormatting>
  <conditionalFormatting sqref="N342">
    <cfRule type="expression" dxfId="17" priority="18" stopIfTrue="1">
      <formula>希望&lt;&gt;0</formula>
    </cfRule>
  </conditionalFormatting>
  <conditionalFormatting sqref="N343">
    <cfRule type="expression" dxfId="16" priority="17" stopIfTrue="1">
      <formula>希望&lt;&gt;0</formula>
    </cfRule>
  </conditionalFormatting>
  <conditionalFormatting sqref="N344">
    <cfRule type="expression" dxfId="15" priority="16" stopIfTrue="1">
      <formula>希望&lt;&gt;0</formula>
    </cfRule>
  </conditionalFormatting>
  <conditionalFormatting sqref="E363:Y363">
    <cfRule type="expression" dxfId="14" priority="15" stopIfTrue="1">
      <formula>$A363&lt;&gt;0</formula>
    </cfRule>
  </conditionalFormatting>
  <conditionalFormatting sqref="S285:T305">
    <cfRule type="expression" dxfId="13" priority="14" stopIfTrue="1">
      <formula>AND(SUM($A285:$A305)&lt;&gt;0,TRIM($S285)="")</formula>
    </cfRule>
  </conditionalFormatting>
  <conditionalFormatting sqref="U285:Y305">
    <cfRule type="expression" dxfId="12" priority="13" stopIfTrue="1">
      <formula>AND(SUM($A285:$A305)&lt;&gt;0,TRIM($U285)="")</formula>
    </cfRule>
  </conditionalFormatting>
  <conditionalFormatting sqref="S315:T317">
    <cfRule type="expression" dxfId="11" priority="12" stopIfTrue="1">
      <formula>AND(SUM($A315:$A317)&lt;&gt;0,TRIM($S315)="")</formula>
    </cfRule>
  </conditionalFormatting>
  <conditionalFormatting sqref="U315:Y317">
    <cfRule type="expression" dxfId="10" priority="11" stopIfTrue="1">
      <formula>AND(SUM($A315:$A317)&lt;&gt;0,TRIM($U315)="")</formula>
    </cfRule>
  </conditionalFormatting>
  <conditionalFormatting sqref="S318:T318">
    <cfRule type="expression" dxfId="9" priority="10" stopIfTrue="1">
      <formula>AND($A318&lt;&gt;0,TRIM($S318)="")</formula>
    </cfRule>
  </conditionalFormatting>
  <conditionalFormatting sqref="U318:Y318">
    <cfRule type="expression" dxfId="8" priority="9" stopIfTrue="1">
      <formula>AND($A318&lt;&gt;0,TRIM($U318)="")</formula>
    </cfRule>
  </conditionalFormatting>
  <conditionalFormatting sqref="S333:T333">
    <cfRule type="expression" dxfId="7" priority="8" stopIfTrue="1">
      <formula>AND($A333&lt;&gt;0,TRIM($S333)="")</formula>
    </cfRule>
  </conditionalFormatting>
  <conditionalFormatting sqref="U333:Y333">
    <cfRule type="expression" dxfId="6" priority="7" stopIfTrue="1">
      <formula>AND($A333&lt;&gt;0,TRIM($U333)="")</formula>
    </cfRule>
  </conditionalFormatting>
  <conditionalFormatting sqref="S334:T341">
    <cfRule type="expression" dxfId="5" priority="6" stopIfTrue="1">
      <formula>AND(SUM($A334:$A341)&lt;&gt;0,TRIM($S334)="")</formula>
    </cfRule>
  </conditionalFormatting>
  <conditionalFormatting sqref="U334:Y341">
    <cfRule type="expression" dxfId="4" priority="5" stopIfTrue="1">
      <formula>AND(SUM($A334:$A341)&lt;&gt;0,TRIM($U334)="")</formula>
    </cfRule>
  </conditionalFormatting>
  <conditionalFormatting sqref="S342:T342">
    <cfRule type="expression" dxfId="3" priority="4" stopIfTrue="1">
      <formula>AND($A342&lt;&gt;0,TRIM($S342)="")</formula>
    </cfRule>
  </conditionalFormatting>
  <conditionalFormatting sqref="U342:Y342">
    <cfRule type="expression" dxfId="2" priority="3" stopIfTrue="1">
      <formula>AND($A342&lt;&gt;0,TRIM($U342)="")</formula>
    </cfRule>
  </conditionalFormatting>
  <conditionalFormatting sqref="S343:T343">
    <cfRule type="expression" dxfId="1" priority="2" stopIfTrue="1">
      <formula>AND($A343&lt;&gt;0,TRIM($S343)="")</formula>
    </cfRule>
  </conditionalFormatting>
  <conditionalFormatting sqref="U343:Y343">
    <cfRule type="expression" dxfId="0" priority="1" stopIfTrue="1">
      <formula>AND($A343&lt;&gt;0,TRIM($U343)="")</formula>
    </cfRule>
  </conditionalFormatting>
  <dataValidations count="264">
    <dataValidation imeMode="hiragana" allowBlank="1" showInputMessage="1" showErrorMessage="1" sqref="N184:V184 N185:V185 N186:V186 N187:V187 E271:J271 O246:R246 O247:R247 O248:R248 O249:R249 O250:R250 O251:R251 O252:R252 O253:R253 O254:R254 O255:R255 O256:R256 O257:R257 O258:R258 O259:R259 O260:R260 O261:R261 O262:R262 O263:R263 O264:R264 O265:R265 O266:R266 O267:R267 O268:R268 O269:R269 O270:R270 O271:R271 E363:Y363 P347:R347 P348:R348 P349:R349 P350:R350 P351:R351 P352:R352" xr:uid="{820EB1BE-E369-4521-92D1-0415BAA8A92C}"/>
    <dataValidation imeMode="halfAlpha" allowBlank="1" showInputMessage="1" showErrorMessage="1" sqref="I278:M278 I280:M280 S285:T305 S315:T317 S318:T318 S333:T333 S334:T341 S342:T342 S343:T343 S345:T345 S346:T346 S347:T347 S348:T348 S349:T349 S350:T350 S351:T351 S352:T352" xr:uid="{4AAB2DE1-F504-42D6-98AF-CE523EE19B5B}"/>
    <dataValidation imeMode="hiragana" allowBlank="1" showInputMessage="1" showErrorMessage="1" sqref="I22:Y22" xr:uid="{98BDDF3B-56A8-4DAC-8FBE-5A78A80697CE}"/>
    <dataValidation type="whole" imeMode="halfAlpha" allowBlank="1" showInputMessage="1" showErrorMessage="1" error="7桁の数字を入力してください" sqref="I20:M20" xr:uid="{D0D545B7-C699-4832-9660-9470EB4E1CCC}">
      <formula1>0</formula1>
      <formula2>9999999</formula2>
    </dataValidation>
    <dataValidation imeMode="fullKatakana" allowBlank="1" showInputMessage="1" showErrorMessage="1" sqref="I24:Y24" xr:uid="{2FFF2C92-E5B6-43AA-A732-1DC93462E89D}"/>
    <dataValidation imeMode="hiragana" allowBlank="1" showInputMessage="1" showErrorMessage="1" sqref="I26:Y26" xr:uid="{F4AE10C9-EA11-49F5-A12B-7FB91A6ED7D4}"/>
    <dataValidation imeMode="hiragana" allowBlank="1" showInputMessage="1" showErrorMessage="1" sqref="I28:Y28" xr:uid="{E22043A2-AF92-4FDC-8D0F-BCB46E4235FF}"/>
    <dataValidation imeMode="fullKatakana" allowBlank="1" showInputMessage="1" showErrorMessage="1" sqref="I30:Y30" xr:uid="{27BB9C41-761A-4F10-AF24-BC6A98A91CE8}"/>
    <dataValidation imeMode="hiragana" allowBlank="1" showInputMessage="1" showErrorMessage="1" sqref="I32:Y32" xr:uid="{CFCC4586-5CEA-4DF3-9CD0-C77D84BEFF40}"/>
    <dataValidation imeMode="halfAlpha" allowBlank="1" showInputMessage="1" showErrorMessage="1" sqref="I34:M34" xr:uid="{7181F681-C4F3-41FC-A061-99FFB0997F99}"/>
    <dataValidation imeMode="halfAlpha" allowBlank="1" showInputMessage="1" showErrorMessage="1" sqref="P34" xr:uid="{ED654F02-C133-425C-8EBB-124ACBA6EFB0}"/>
    <dataValidation imeMode="halfAlpha" allowBlank="1" showInputMessage="1" showErrorMessage="1" sqref="I36:M36" xr:uid="{EA9ACDD1-8DB5-4D26-98B5-224F2E996364}"/>
    <dataValidation imeMode="halfAlpha" allowBlank="1" showInputMessage="1" showErrorMessage="1" sqref="I38:Y38" xr:uid="{197CAD8B-B3F1-4D16-BF8E-F4E52EC640AF}"/>
    <dataValidation type="list" imeMode="halfAlpha" allowBlank="1" showInputMessage="1" showErrorMessage="1" error="リストから選択してください" sqref="I40:M40" xr:uid="{51B46837-D1EE-425E-9691-71711581F015}">
      <formula1>"一致する,一致しない"</formula1>
    </dataValidation>
    <dataValidation type="list" imeMode="halfAlpha" allowBlank="1" showInputMessage="1" showErrorMessage="1" error="リストから選択してください" sqref="I63:M63" xr:uid="{2A6DFD2E-989A-414A-B99A-783C456DAC48}">
      <formula1>"しない,する"</formula1>
    </dataValidation>
    <dataValidation type="whole" imeMode="halfAlpha" allowBlank="1" showInputMessage="1" showErrorMessage="1" error="7桁の数字を入力してください" sqref="I69:M69" xr:uid="{ADABC61D-3796-4FF2-823E-DB8A59D61159}">
      <formula1>0</formula1>
      <formula2>9999999</formula2>
    </dataValidation>
    <dataValidation imeMode="hiragana" allowBlank="1" showInputMessage="1" showErrorMessage="1" sqref="I71:Y71" xr:uid="{69BE4DA7-21C6-4519-A0F9-8B1317D9A8A4}"/>
    <dataValidation imeMode="fullKatakana" allowBlank="1" showInputMessage="1" showErrorMessage="1" sqref="I73:Y73" xr:uid="{F8300ADC-AEA6-41C3-8B98-CED593DA2036}"/>
    <dataValidation imeMode="hiragana" allowBlank="1" showInputMessage="1" showErrorMessage="1" sqref="I75:Y75" xr:uid="{24F869E5-26EC-4C92-A9DD-EA97479CF13B}"/>
    <dataValidation imeMode="hiragana" allowBlank="1" showInputMessage="1" showErrorMessage="1" sqref="I77:Y77" xr:uid="{3B17499C-01E2-42E9-BA5B-972AB7F8C6EB}"/>
    <dataValidation imeMode="fullKatakana" allowBlank="1" showInputMessage="1" showErrorMessage="1" sqref="I79:Y79" xr:uid="{B7F48C92-5EEA-417F-A9E9-F74BA51F1E79}"/>
    <dataValidation imeMode="hiragana" allowBlank="1" showInputMessage="1" showErrorMessage="1" sqref="I81:Y81" xr:uid="{96F4AE25-A008-42C3-8985-E0590C55331E}"/>
    <dataValidation imeMode="halfAlpha" allowBlank="1" showInputMessage="1" showErrorMessage="1" sqref="I83:M83" xr:uid="{45A0A4F0-C78B-40CB-AE49-06E44939C68B}"/>
    <dataValidation imeMode="halfAlpha" allowBlank="1" showInputMessage="1" showErrorMessage="1" sqref="P83" xr:uid="{4937C681-0ED4-4025-926D-45BE8A7D453F}"/>
    <dataValidation imeMode="halfAlpha" allowBlank="1" showInputMessage="1" showErrorMessage="1" sqref="I85:M85" xr:uid="{CA2CE4CF-D50E-4621-AE44-DD09B542EE20}"/>
    <dataValidation imeMode="halfAlpha" allowBlank="1" showInputMessage="1" showErrorMessage="1" sqref="I87:Y87" xr:uid="{8C4150F2-4D54-4244-9204-AC399FF4BC64}"/>
    <dataValidation imeMode="hiragana" allowBlank="1" showInputMessage="1" showErrorMessage="1" sqref="I112:Y112" xr:uid="{B818A9E0-F3FE-4061-9B9F-D1E908B3B039}"/>
    <dataValidation imeMode="fullKatakana" allowBlank="1" showInputMessage="1" showErrorMessage="1" sqref="I114:Y114" xr:uid="{42A20983-E8F6-45BA-BFF0-523049DC801D}"/>
    <dataValidation imeMode="hiragana" allowBlank="1" showInputMessage="1" showErrorMessage="1" sqref="I116:Y116" xr:uid="{F173324E-1C2D-4CE0-AAC6-D13E2CF80D3C}"/>
    <dataValidation type="whole" imeMode="halfAlpha" allowBlank="1" showInputMessage="1" showErrorMessage="1" error="7桁の数字を入力してください" sqref="I118:M118" xr:uid="{498CE419-D0D9-418B-ADB8-2549209DA609}">
      <formula1>0</formula1>
      <formula2>9999999</formula2>
    </dataValidation>
    <dataValidation imeMode="hiragana" allowBlank="1" showInputMessage="1" showErrorMessage="1" sqref="I120:Y120" xr:uid="{33E61E1A-3C81-4C0C-A627-BFCB22DD4E47}"/>
    <dataValidation imeMode="halfAlpha" allowBlank="1" showInputMessage="1" showErrorMessage="1" sqref="I122:M122" xr:uid="{A8A6FBDB-766E-4AF0-B6EA-C3484419D453}"/>
    <dataValidation imeMode="halfAlpha" allowBlank="1" showInputMessage="1" showErrorMessage="1" sqref="P122" xr:uid="{271E6DF9-2875-448D-A710-8F99A0A28954}"/>
    <dataValidation imeMode="halfAlpha" allowBlank="1" showInputMessage="1" showErrorMessage="1" sqref="I124:M124" xr:uid="{DF8EB881-7AA6-4356-B20A-A1BF431E6FA3}"/>
    <dataValidation imeMode="halfAlpha" allowBlank="1" showInputMessage="1" showErrorMessage="1" sqref="I126:Y126" xr:uid="{E248DF05-0CC3-4065-BF9A-00CE91FE9D66}"/>
    <dataValidation type="list" imeMode="halfAlpha" allowBlank="1" showInputMessage="1" showErrorMessage="1" error="リストから選択してください" sqref="I153:M153" xr:uid="{400A5AC2-3996-4DB0-ADE2-A9226CEFE2C2}">
      <formula1>"しない,する"</formula1>
    </dataValidation>
    <dataValidation imeMode="fullKatakana" allowBlank="1" showInputMessage="1" showErrorMessage="1" sqref="I155:Y155" xr:uid="{89C456F0-21CB-44C3-B11E-598648186152}"/>
    <dataValidation imeMode="hiragana" allowBlank="1" showInputMessage="1" showErrorMessage="1" sqref="I157:Y157" xr:uid="{A2F6647B-5E06-4D6F-8BE2-9879F5C64886}"/>
    <dataValidation imeMode="halfAlpha" allowBlank="1" showInputMessage="1" showErrorMessage="1" sqref="I159:M159" xr:uid="{68DB2EA7-2E6B-4F72-854D-3AD2B8416715}"/>
    <dataValidation type="whole" imeMode="halfAlpha" allowBlank="1" showInputMessage="1" showErrorMessage="1" error="7桁の数字を入力してください" sqref="I161:M161" xr:uid="{DB528DAD-7B7C-432A-91FE-9FF3576B0931}">
      <formula1>0</formula1>
      <formula2>9999999</formula2>
    </dataValidation>
    <dataValidation imeMode="hiragana" allowBlank="1" showInputMessage="1" showErrorMessage="1" sqref="I163:Y163" xr:uid="{F9D1E00B-864E-49EA-A4CE-84BB3BE8CD9F}"/>
    <dataValidation imeMode="halfAlpha" allowBlank="1" showInputMessage="1" showErrorMessage="1" sqref="I165:M165" xr:uid="{08D51A55-EC31-4A4D-BE54-057B36B85972}"/>
    <dataValidation imeMode="halfAlpha" allowBlank="1" showInputMessage="1" showErrorMessage="1" sqref="I167:M167" xr:uid="{82702256-0659-4804-A1B5-AD2D8711F83F}"/>
    <dataValidation imeMode="halfAlpha" allowBlank="1" showInputMessage="1" showErrorMessage="1" sqref="I169:Y169" xr:uid="{E46F41EC-3319-4ED7-A2AD-5CACE39F4BCD}"/>
    <dataValidation type="date" imeMode="halfAlpha" allowBlank="1" showInputMessage="1" showErrorMessage="1" error="有効な日付を入力してください" sqref="I176:M176" xr:uid="{85C738FE-3A0C-4218-A51E-BB45C62CBE50}">
      <formula1>92</formula1>
      <formula2>73415</formula2>
    </dataValidation>
    <dataValidation imeMode="hiragana" allowBlank="1" showInputMessage="1" showErrorMessage="1" sqref="I178:M178" xr:uid="{700FADA0-1C94-4E75-8349-E36FCE12B23D}"/>
    <dataValidation allowBlank="1" showInputMessage="1" showErrorMessage="1" sqref="B182 I203:M203 I214:M214 I220:M220 K237:N237 O237:P237 Q237:R237 S237:T237 U237:Y237 B284" xr:uid="{B7BD8930-102D-4FA7-9AF5-6ECF9527843D}"/>
    <dataValidation type="list" imeMode="halfAlpha" allowBlank="1" showInputMessage="1" showErrorMessage="1" error="リストから選択してください" sqref="K183:M183" xr:uid="{19333134-AECA-4F11-A18C-0A797BDA6397}">
      <formula1>"○,　"</formula1>
    </dataValidation>
    <dataValidation type="list" imeMode="halfAlpha" allowBlank="1" showInputMessage="1" showErrorMessage="1" error="リストから選択してください" sqref="K184:M184" xr:uid="{1FB5FEA7-84FC-49BE-A93D-9E58692CBA10}">
      <formula1>"○,　"</formula1>
    </dataValidation>
    <dataValidation type="list" imeMode="halfAlpha" allowBlank="1" showInputMessage="1" showErrorMessage="1" error="リストから選択してください" sqref="K185:M185" xr:uid="{54531594-2765-4503-B8EC-F42CA5B5D14A}">
      <formula1>"○,　"</formula1>
    </dataValidation>
    <dataValidation type="list" imeMode="halfAlpha" allowBlank="1" showInputMessage="1" showErrorMessage="1" error="リストから選択してください" sqref="K186:M187" xr:uid="{BD35ADC2-BA5C-4F17-B5BA-0D57FBBA8EA1}">
      <formula1>"○,　"</formula1>
    </dataValidation>
    <dataValidation type="whole" imeMode="halfAlpha" allowBlank="1" showInputMessage="1" showErrorMessage="1" error="有効な数字を入力してください" sqref="W186:X186" xr:uid="{5681841B-66BC-4F93-8862-ADE85C5C92F7}">
      <formula1>0</formula1>
      <formula2>100</formula2>
    </dataValidation>
    <dataValidation type="whole" imeMode="halfAlpha" allowBlank="1" showInputMessage="1" showErrorMessage="1" error="有効な数字を入力してください" sqref="W187:X187" xr:uid="{4F91454D-329C-49B8-8E90-920600FC4445}">
      <formula1>0</formula1>
      <formula2>100</formula2>
    </dataValidation>
    <dataValidation type="whole" imeMode="halfAlpha" allowBlank="1" showInputMessage="1" showErrorMessage="1" error="有効な数字を入力してください" sqref="I189:M189" xr:uid="{276C7C5A-47F1-42B9-A6B7-4FC4941859DC}">
      <formula1>0</formula1>
      <formula2>9999999999</formula2>
    </dataValidation>
    <dataValidation type="date" imeMode="halfAlpha" allowBlank="1" showInputMessage="1" showErrorMessage="1" error="有効な日付を入力してください" sqref="I191:M191" xr:uid="{9599AD51-6C44-483B-A2E1-0995035B9B82}">
      <formula1>92</formula1>
      <formula2>73415</formula2>
    </dataValidation>
    <dataValidation type="date" imeMode="halfAlpha" allowBlank="1" showInputMessage="1" showErrorMessage="1" error="有効な日付を入力してください" sqref="I193:M193" xr:uid="{9E11D4E4-40B2-436C-A95C-D6277FFDAEFA}">
      <formula1>92</formula1>
      <formula2>73415</formula2>
    </dataValidation>
    <dataValidation type="date" imeMode="halfAlpha" allowBlank="1" showInputMessage="1" showErrorMessage="1" error="有効な日付を入力してください" sqref="I195:M195" xr:uid="{3716A448-43A5-42F7-8FFE-DB1782E04F94}">
      <formula1>92</formula1>
      <formula2>73415</formula2>
    </dataValidation>
    <dataValidation type="date" imeMode="halfAlpha" allowBlank="1" showInputMessage="1" showErrorMessage="1" error="有効な日付を入力してください" sqref="O195:R195" xr:uid="{257A5FF4-D047-4A91-AEA7-29E256F52C88}">
      <formula1>92</formula1>
      <formula2>73415</formula2>
    </dataValidation>
    <dataValidation type="date" imeMode="halfAlpha" allowBlank="1" showInputMessage="1" showErrorMessage="1" error="有効な日付を入力してください" sqref="I197:M197" xr:uid="{E8907481-6201-4BC1-B948-41267B07BAFE}">
      <formula1>92</formula1>
      <formula2>73415</formula2>
    </dataValidation>
    <dataValidation type="whole" imeMode="halfAlpha" allowBlank="1" showInputMessage="1" showErrorMessage="1" error="有効な数字を入力してください" sqref="I200:M200" xr:uid="{BF26E248-CF9E-40E7-8840-980CB2DC6BCE}">
      <formula1>0</formula1>
      <formula2>9999999999</formula2>
    </dataValidation>
    <dataValidation type="whole" imeMode="halfAlpha" allowBlank="1" showInputMessage="1" showErrorMessage="1" error="有効な数字を入力してください" sqref="I201:M201" xr:uid="{1A2FCA5C-7C08-4DAB-B039-BA14C7F7ACEA}">
      <formula1>0</formula1>
      <formula2>9999999999</formula2>
    </dataValidation>
    <dataValidation type="whole" imeMode="halfAlpha" allowBlank="1" showInputMessage="1" showErrorMessage="1" error="有効な数字を入力してください" sqref="I202:M202" xr:uid="{716494D7-7C96-4D15-BC85-F01AFBD4563B}">
      <formula1>0</formula1>
      <formula2>9999999999</formula2>
    </dataValidation>
    <dataValidation type="whole" imeMode="halfAlpha" allowBlank="1" showInputMessage="1" showErrorMessage="1" error="有効な数字を入力してください" sqref="I204:M204" xr:uid="{3CD40168-B9F5-412E-A1A7-3EB1FB797A2B}">
      <formula1>0</formula1>
      <formula2>9999999999</formula2>
    </dataValidation>
    <dataValidation type="list" imeMode="halfAlpha" allowBlank="1" showInputMessage="1" showErrorMessage="1" error="リストから選択してください" sqref="I206:M206" xr:uid="{61902384-D4E6-42C9-9966-C166754D010B}">
      <formula1>"該当する,該当しない,　"</formula1>
    </dataValidation>
    <dataValidation type="whole" imeMode="halfAlpha" allowBlank="1" showInputMessage="1" showErrorMessage="1" error="有効な数字を入力してください。10兆円以上になる場合は、9,999,999,999と入力してください" sqref="I210:M210" xr:uid="{FB51E869-B6D0-4006-ACBC-14BEFE2B47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1:M211" xr:uid="{9C992C86-786D-4EA6-BAD4-D31C3F07527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3482BCA8-7AC5-4A78-B6F4-40D7BCDBA46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3:M213" xr:uid="{E7FFFDE7-BEFD-46A6-9AF6-75C0D9295C9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8:M218" xr:uid="{59479FC5-FAD2-4F2E-B53B-4AC6BF8956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9:M219" xr:uid="{4169C13D-DD28-4AAA-B62A-9A0060D24735}">
      <formula1>-9999999999</formula1>
      <formula2>9999999999</formula2>
    </dataValidation>
    <dataValidation type="date" imeMode="halfAlpha" allowBlank="1" showInputMessage="1" showErrorMessage="1" error="有効な日付を入力してください" sqref="K229:M229" xr:uid="{A0B84DFA-4224-42AF-B93B-95C1DD2BACE2}">
      <formula1>92</formula1>
      <formula2>73415</formula2>
    </dataValidation>
    <dataValidation type="date" imeMode="halfAlpha" allowBlank="1" showInputMessage="1" showErrorMessage="1" error="有効な日付を入力してください" sqref="K230:M230" xr:uid="{140E6AED-29A4-4BB6-BD89-F1A0DC3D7161}">
      <formula1>92</formula1>
      <formula2>73415</formula2>
    </dataValidation>
    <dataValidation type="date" imeMode="halfAlpha" allowBlank="1" showInputMessage="1" showErrorMessage="1" error="有効な日付を入力してください" sqref="O229" xr:uid="{79764732-1AFC-47CF-A32D-B8C73E4A8351}">
      <formula1>92</formula1>
      <formula2>73415</formula2>
    </dataValidation>
    <dataValidation type="date" imeMode="halfAlpha" allowBlank="1" showInputMessage="1" showErrorMessage="1" error="有効な日付を入力してください" sqref="O230" xr:uid="{0972E9FF-3EF0-49C5-8FA5-60354FD81FF1}">
      <formula1>92</formula1>
      <formula2>73415</formula2>
    </dataValidation>
    <dataValidation type="date" imeMode="halfAlpha" allowBlank="1" showInputMessage="1" showErrorMessage="1" error="有効な日付を入力してください" sqref="Q229" xr:uid="{896E06C0-74FA-4C1C-8358-2B646E881763}">
      <formula1>92</formula1>
      <formula2>73415</formula2>
    </dataValidation>
    <dataValidation type="date" imeMode="halfAlpha" allowBlank="1" showInputMessage="1" showErrorMessage="1" error="有効な日付を入力してください" sqref="Q230" xr:uid="{926BB33A-600F-4276-AA77-F66E76B46033}">
      <formula1>92</formula1>
      <formula2>73415</formula2>
    </dataValidation>
    <dataValidation type="date" imeMode="halfAlpha" allowBlank="1" showInputMessage="1" showErrorMessage="1" error="有効な日付を入力してください" sqref="S229" xr:uid="{85677F54-CB29-46DC-98A9-3E7C933BFD01}">
      <formula1>92</formula1>
      <formula2>73415</formula2>
    </dataValidation>
    <dataValidation type="date" imeMode="halfAlpha" allowBlank="1" showInputMessage="1" showErrorMessage="1" error="有効な日付を入力してください" sqref="S230" xr:uid="{379824A4-ED74-431E-A0FA-95527A50E4B0}">
      <formula1>92</formula1>
      <formula2>73415</formula2>
    </dataValidation>
    <dataValidation type="whole" imeMode="halfAlpha" allowBlank="1" showInputMessage="1" showErrorMessage="1" error="有効な数字を入力してください。10兆円以上になる場合は、9,999,999,999と入力してください" sqref="K231:N231" xr:uid="{BBCA2996-33F4-4C4A-88C0-5D8DCC5CA7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1:P231" xr:uid="{11C81678-ACF4-4DE7-AE8C-B45D144CCAB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R231" xr:uid="{2E700C10-B92F-4469-ABF9-EE01D247F5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1:T231" xr:uid="{749BACD8-2916-43E8-A7FA-CC5D6C58228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1:Y231" xr:uid="{BE0D19EA-0417-42E7-8A57-5E03EB0B162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2:N232" xr:uid="{076D6DBD-0138-438A-89DD-7318DA7FFA8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2:P232" xr:uid="{D16DC48D-A2B1-41E5-9693-E74C6BB7F26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R232" xr:uid="{210C6C4F-8346-422E-8B2D-646113D462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2:T232" xr:uid="{F736C5FF-FBF9-4164-A6E0-A08ADCB18F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2:Y232" xr:uid="{DC6B9A5B-B00E-4428-BF1F-E7AB500DA2B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3:N233" xr:uid="{94550EAE-D4FB-4DFC-A60C-84858985311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3:P233" xr:uid="{23FE332C-EB9B-4CC7-80E5-CF96F9F765A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R233" xr:uid="{FE01E2BE-0CCB-4B15-BFBF-A78083D80FC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3:T233" xr:uid="{EA7C8BDB-0438-4D33-B103-ECE789C642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3:Y233" xr:uid="{92386292-C098-4E92-ABE0-1C348C6D63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4:N234" xr:uid="{9D5DF278-264E-4704-9D36-D84AF80B681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4:P234" xr:uid="{AEC2ACAB-4229-4C15-91F1-DC475F7EF01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R234" xr:uid="{F2C0CB14-6BFA-45B2-A18E-B93C4A5FA8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4:T234" xr:uid="{291DB995-5B45-4ED6-9B38-B38113104FF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4:Y234" xr:uid="{EB6F7CB5-3FB4-4B8A-880F-35BAAFD5161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5:N235" xr:uid="{9C4C3104-80C0-4A0B-8BFE-8A3E69387AD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5:P235" xr:uid="{19EC8CE2-7DD2-4B97-8AC8-0B83E4EE02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R235" xr:uid="{439D3EF0-CFDF-4F90-865C-FF293D4883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5:T235" xr:uid="{59BE74A7-C317-4014-B34B-D4937BC7F5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5:Y235" xr:uid="{A24863F3-D70C-4286-9D7A-E2C40B6CC12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K236:N236" xr:uid="{78C858F9-FAFE-43AD-8DC5-28435593F08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O236:P236" xr:uid="{08226924-2D40-4E54-A60B-6F29EFA5F1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R236" xr:uid="{D6D8C8F6-D219-4EE1-97A9-A25BACB9299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236:T236" xr:uid="{28A795C6-6360-42AF-A85A-01E2F841C6D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U236:Y236" xr:uid="{4DF714CD-9A2E-4F55-AB79-D3199C55EE9A}">
      <formula1>-9999999999</formula1>
      <formula2>9999999999</formula2>
    </dataValidation>
    <dataValidation type="whole" imeMode="halfAlpha" allowBlank="1" showInputMessage="1" showErrorMessage="1" error="有効な数字を入力してください" sqref="K246:M246" xr:uid="{7CD74295-A4F6-4CBE-B0D3-070F0C4FC7E2}">
      <formula1>0</formula1>
      <formula2>9999999999</formula2>
    </dataValidation>
    <dataValidation type="whole" imeMode="halfAlpha" allowBlank="1" showInputMessage="1" showErrorMessage="1" error="有効な数字を入力してください" sqref="K247:M247" xr:uid="{7DAE1668-95B5-4760-B999-160BADC363FA}">
      <formula1>0</formula1>
      <formula2>9999999999</formula2>
    </dataValidation>
    <dataValidation type="whole" imeMode="halfAlpha" allowBlank="1" showInputMessage="1" showErrorMessage="1" error="有効な数字を入力してください" sqref="K248:M248" xr:uid="{BB997571-4B6D-4A7B-8A38-B34CAD34F8F5}">
      <formula1>0</formula1>
      <formula2>9999999999</formula2>
    </dataValidation>
    <dataValidation type="whole" imeMode="halfAlpha" allowBlank="1" showInputMessage="1" showErrorMessage="1" error="有効な数字を入力してください" sqref="K249:M249" xr:uid="{408A4BF1-288D-4537-8BC6-A61569C1076D}">
      <formula1>0</formula1>
      <formula2>9999999999</formula2>
    </dataValidation>
    <dataValidation type="whole" imeMode="halfAlpha" allowBlank="1" showInputMessage="1" showErrorMessage="1" error="有効な数字を入力してください" sqref="K250:M250" xr:uid="{D77ABD63-731A-45D5-8AF7-BDB1C94FC46E}">
      <formula1>0</formula1>
      <formula2>9999999999</formula2>
    </dataValidation>
    <dataValidation type="whole" imeMode="halfAlpha" allowBlank="1" showInputMessage="1" showErrorMessage="1" error="有効な数字を入力してください" sqref="K251:M251" xr:uid="{17B3CDFE-9B16-4D95-99CD-AA78BDC4B959}">
      <formula1>0</formula1>
      <formula2>9999999999</formula2>
    </dataValidation>
    <dataValidation type="whole" imeMode="halfAlpha" allowBlank="1" showInputMessage="1" showErrorMessage="1" error="有効な数字を入力してください" sqref="K252:M252" xr:uid="{CB2EE556-C484-495F-B869-25FCAB9C142E}">
      <formula1>0</formula1>
      <formula2>9999999999</formula2>
    </dataValidation>
    <dataValidation type="whole" imeMode="halfAlpha" allowBlank="1" showInputMessage="1" showErrorMessage="1" error="有効な数字を入力してください" sqref="K253:M253" xr:uid="{B3E1FEEC-53A8-43FF-92FC-BAC09E1BB431}">
      <formula1>0</formula1>
      <formula2>9999999999</formula2>
    </dataValidation>
    <dataValidation type="whole" imeMode="halfAlpha" allowBlank="1" showInputMessage="1" showErrorMessage="1" error="有効な数字を入力してください" sqref="K254:M254" xr:uid="{C09AF284-482B-47DB-881D-FBC79A3CB359}">
      <formula1>0</formula1>
      <formula2>9999999999</formula2>
    </dataValidation>
    <dataValidation type="whole" imeMode="halfAlpha" allowBlank="1" showInputMessage="1" showErrorMessage="1" error="有効な数字を入力してください" sqref="K255:M255" xr:uid="{D9A1B19B-590A-4141-974E-3B64747F9A11}">
      <formula1>0</formula1>
      <formula2>9999999999</formula2>
    </dataValidation>
    <dataValidation type="whole" imeMode="halfAlpha" allowBlank="1" showInputMessage="1" showErrorMessage="1" error="有効な数字を入力してください" sqref="K256:M256" xr:uid="{06E11B6E-778A-4701-99B4-C00D9170B917}">
      <formula1>0</formula1>
      <formula2>9999999999</formula2>
    </dataValidation>
    <dataValidation type="whole" imeMode="halfAlpha" allowBlank="1" showInputMessage="1" showErrorMessage="1" error="有効な数字を入力してください" sqref="K257:M257" xr:uid="{60D31983-09B7-4CB9-8065-8F78729A3D18}">
      <formula1>0</formula1>
      <formula2>9999999999</formula2>
    </dataValidation>
    <dataValidation type="whole" imeMode="halfAlpha" allowBlank="1" showInputMessage="1" showErrorMessage="1" error="有効な数字を入力してください" sqref="K258:M258" xr:uid="{46394C95-A35D-4FCA-BCF7-A700E91DB088}">
      <formula1>0</formula1>
      <formula2>9999999999</formula2>
    </dataValidation>
    <dataValidation type="whole" imeMode="halfAlpha" allowBlank="1" showInputMessage="1" showErrorMessage="1" error="有効な数字を入力してください" sqref="K259:M259" xr:uid="{464309CB-EDD4-4FA8-B1B4-810157F24479}">
      <formula1>0</formula1>
      <formula2>9999999999</formula2>
    </dataValidation>
    <dataValidation type="whole" imeMode="halfAlpha" allowBlank="1" showInputMessage="1" showErrorMessage="1" error="有効な数字を入力してください" sqref="K260:M260" xr:uid="{C67D7057-5A6B-4B4F-BF7A-4397CA1BFBD2}">
      <formula1>0</formula1>
      <formula2>9999999999</formula2>
    </dataValidation>
    <dataValidation type="whole" imeMode="halfAlpha" allowBlank="1" showInputMessage="1" showErrorMessage="1" error="有効な数字を入力してください" sqref="K261:M261" xr:uid="{BC4E0A13-9D19-4FA1-AFC1-11961A5EBA8F}">
      <formula1>0</formula1>
      <formula2>9999999999</formula2>
    </dataValidation>
    <dataValidation type="whole" imeMode="halfAlpha" allowBlank="1" showInputMessage="1" showErrorMessage="1" error="有効な数字を入力してください" sqref="K262:M262" xr:uid="{0A48DE1C-AD56-4FD1-BF88-BCC3B66E56CF}">
      <formula1>0</formula1>
      <formula2>9999999999</formula2>
    </dataValidation>
    <dataValidation type="whole" imeMode="halfAlpha" allowBlank="1" showInputMessage="1" showErrorMessage="1" error="有効な数字を入力してください" sqref="K263:M263" xr:uid="{CC9F10B7-47C7-40D5-A6E9-545626C845C7}">
      <formula1>0</formula1>
      <formula2>9999999999</formula2>
    </dataValidation>
    <dataValidation type="whole" imeMode="halfAlpha" allowBlank="1" showInputMessage="1" showErrorMessage="1" error="有効な数字を入力してください" sqref="K264:M264" xr:uid="{E9166527-734C-4F4D-9D1D-160CCCB0625B}">
      <formula1>0</formula1>
      <formula2>9999999999</formula2>
    </dataValidation>
    <dataValidation type="whole" imeMode="halfAlpha" allowBlank="1" showInputMessage="1" showErrorMessage="1" error="有効な数字を入力してください" sqref="K265:M265" xr:uid="{7FDC25DC-11DE-4657-B47E-88CA688068D2}">
      <formula1>0</formula1>
      <formula2>9999999999</formula2>
    </dataValidation>
    <dataValidation type="whole" imeMode="halfAlpha" allowBlank="1" showInputMessage="1" showErrorMessage="1" error="有効な数字を入力してください" sqref="K266:M266" xr:uid="{FADBA3E5-898B-491C-84B1-0276FE6A8262}">
      <formula1>0</formula1>
      <formula2>9999999999</formula2>
    </dataValidation>
    <dataValidation type="whole" imeMode="halfAlpha" allowBlank="1" showInputMessage="1" showErrorMessage="1" error="有効な数字を入力してください" sqref="K267:M267" xr:uid="{950C0DE8-EE59-47D7-8B8F-B0EEE573F386}">
      <formula1>0</formula1>
      <formula2>9999999999</formula2>
    </dataValidation>
    <dataValidation type="whole" imeMode="halfAlpha" allowBlank="1" showInputMessage="1" showErrorMessage="1" error="有効な数字を入力してください" sqref="K268:M268" xr:uid="{348809D3-BFF0-40C8-96FE-5AE359FBD2B9}">
      <formula1>0</formula1>
      <formula2>9999999999</formula2>
    </dataValidation>
    <dataValidation type="whole" imeMode="halfAlpha" allowBlank="1" showInputMessage="1" showErrorMessage="1" error="有効な数字を入力してください" sqref="K269:M269" xr:uid="{C37E8823-A8BB-4282-904B-438AEA957ECE}">
      <formula1>0</formula1>
      <formula2>9999999999</formula2>
    </dataValidation>
    <dataValidation type="whole" imeMode="halfAlpha" allowBlank="1" showInputMessage="1" showErrorMessage="1" error="有効な数字を入力してください" sqref="K270:M270" xr:uid="{D404A805-BDE6-4A62-9A40-59E8AEEF98D9}">
      <formula1>0</formula1>
      <formula2>9999999999</formula2>
    </dataValidation>
    <dataValidation type="whole" imeMode="halfAlpha" allowBlank="1" showInputMessage="1" showErrorMessage="1" error="有効な数字を入力してください" sqref="K271:M271" xr:uid="{2EA79315-7574-4290-B40C-B409CAC69BBB}">
      <formula1>0</formula1>
      <formula2>9999999999</formula2>
    </dataValidation>
    <dataValidation type="whole" imeMode="halfAlpha" allowBlank="1" showInputMessage="1" showErrorMessage="1" error="有効な数字を入力してください" sqref="S246" xr:uid="{51606C28-0563-4A17-B34C-D9BF2D502CCF}">
      <formula1>0</formula1>
      <formula2>9999999999</formula2>
    </dataValidation>
    <dataValidation type="whole" imeMode="halfAlpha" allowBlank="1" showInputMessage="1" showErrorMessage="1" error="有効な数字を入力してください" sqref="S247" xr:uid="{F02E8DD8-B838-4382-9399-0B7F7D29B514}">
      <formula1>0</formula1>
      <formula2>9999999999</formula2>
    </dataValidation>
    <dataValidation type="whole" imeMode="halfAlpha" allowBlank="1" showInputMessage="1" showErrorMessage="1" error="有効な数字を入力してください" sqref="S248" xr:uid="{D9307CA2-E39B-487B-B8C3-6E4240B92F78}">
      <formula1>0</formula1>
      <formula2>9999999999</formula2>
    </dataValidation>
    <dataValidation type="whole" imeMode="halfAlpha" allowBlank="1" showInputMessage="1" showErrorMessage="1" error="有効な数字を入力してください" sqref="S249" xr:uid="{BF01BB2D-42AC-4CF7-874B-79B3787C81F7}">
      <formula1>0</formula1>
      <formula2>9999999999</formula2>
    </dataValidation>
    <dataValidation type="whole" imeMode="halfAlpha" allowBlank="1" showInputMessage="1" showErrorMessage="1" error="有効な数字を入力してください" sqref="S250" xr:uid="{2FC89EF5-87EF-4F81-8AE9-F24100281039}">
      <formula1>0</formula1>
      <formula2>9999999999</formula2>
    </dataValidation>
    <dataValidation type="whole" imeMode="halfAlpha" allowBlank="1" showInputMessage="1" showErrorMessage="1" error="有効な数字を入力してください" sqref="S251" xr:uid="{5ED5CB45-B3B3-41A7-8EF3-38E7A23C3947}">
      <formula1>0</formula1>
      <formula2>9999999999</formula2>
    </dataValidation>
    <dataValidation type="whole" imeMode="halfAlpha" allowBlank="1" showInputMessage="1" showErrorMessage="1" error="有効な数字を入力してください" sqref="S252" xr:uid="{7756C42C-2442-43D6-AF7A-8AE6B543B92C}">
      <formula1>0</formula1>
      <formula2>9999999999</formula2>
    </dataValidation>
    <dataValidation type="whole" imeMode="halfAlpha" allowBlank="1" showInputMessage="1" showErrorMessage="1" error="有効な数字を入力してください" sqref="S253" xr:uid="{361B2572-A4DA-48B8-A866-A60B97F7568B}">
      <formula1>0</formula1>
      <formula2>9999999999</formula2>
    </dataValidation>
    <dataValidation type="whole" imeMode="halfAlpha" allowBlank="1" showInputMessage="1" showErrorMessage="1" error="有効な数字を入力してください" sqref="S254" xr:uid="{264D04A9-1CA8-41D4-8096-5E0806CDCDDC}">
      <formula1>0</formula1>
      <formula2>9999999999</formula2>
    </dataValidation>
    <dataValidation type="whole" imeMode="halfAlpha" allowBlank="1" showInputMessage="1" showErrorMessage="1" error="有効な数字を入力してください" sqref="S255" xr:uid="{79FABD3D-30A0-4AEB-BF50-C572E398B323}">
      <formula1>0</formula1>
      <formula2>9999999999</formula2>
    </dataValidation>
    <dataValidation type="whole" imeMode="halfAlpha" allowBlank="1" showInputMessage="1" showErrorMessage="1" error="有効な数字を入力してください" sqref="S256" xr:uid="{CF0E615E-4C16-4EA8-B88B-416F6F3E3766}">
      <formula1>0</formula1>
      <formula2>9999999999</formula2>
    </dataValidation>
    <dataValidation type="whole" imeMode="halfAlpha" allowBlank="1" showInputMessage="1" showErrorMessage="1" error="有効な数字を入力してください" sqref="S257" xr:uid="{1ED6CDF6-0092-40AB-9444-9EBDA6EECD91}">
      <formula1>0</formula1>
      <formula2>9999999999</formula2>
    </dataValidation>
    <dataValidation type="whole" imeMode="halfAlpha" allowBlank="1" showInputMessage="1" showErrorMessage="1" error="有効な数字を入力してください" sqref="S258" xr:uid="{0B1D49C1-A65B-4862-AA09-AE2BA461C724}">
      <formula1>0</formula1>
      <formula2>9999999999</formula2>
    </dataValidation>
    <dataValidation type="whole" imeMode="halfAlpha" allowBlank="1" showInputMessage="1" showErrorMessage="1" error="有効な数字を入力してください" sqref="S259" xr:uid="{C3D18BA4-692E-4D30-917A-9C9E0DD93F8A}">
      <formula1>0</formula1>
      <formula2>9999999999</formula2>
    </dataValidation>
    <dataValidation type="whole" imeMode="halfAlpha" allowBlank="1" showInputMessage="1" showErrorMessage="1" error="有効な数字を入力してください" sqref="S260" xr:uid="{D55738A7-4426-4BCC-9C36-1C6425C92B37}">
      <formula1>0</formula1>
      <formula2>9999999999</formula2>
    </dataValidation>
    <dataValidation type="whole" imeMode="halfAlpha" allowBlank="1" showInputMessage="1" showErrorMessage="1" error="有効な数字を入力してください" sqref="S261" xr:uid="{D6E69495-F92A-491B-92B1-15077A835A03}">
      <formula1>0</formula1>
      <formula2>9999999999</formula2>
    </dataValidation>
    <dataValidation type="whole" imeMode="halfAlpha" allowBlank="1" showInputMessage="1" showErrorMessage="1" error="有効な数字を入力してください" sqref="S262" xr:uid="{3369BC04-AFBA-49E7-8DB2-73459E927133}">
      <formula1>0</formula1>
      <formula2>9999999999</formula2>
    </dataValidation>
    <dataValidation type="whole" imeMode="halfAlpha" allowBlank="1" showInputMessage="1" showErrorMessage="1" error="有効な数字を入力してください" sqref="S263" xr:uid="{7C54A915-AFA7-44DC-B240-79B02CBE31C3}">
      <formula1>0</formula1>
      <formula2>9999999999</formula2>
    </dataValidation>
    <dataValidation type="whole" imeMode="halfAlpha" allowBlank="1" showInputMessage="1" showErrorMessage="1" error="有効な数字を入力してください" sqref="S264" xr:uid="{0A079CDD-946F-4598-86A3-13AFF8AF024A}">
      <formula1>0</formula1>
      <formula2>9999999999</formula2>
    </dataValidation>
    <dataValidation type="whole" imeMode="halfAlpha" allowBlank="1" showInputMessage="1" showErrorMessage="1" error="有効な数字を入力してください" sqref="S265" xr:uid="{DAD4D48B-8879-4BE0-B391-2D5D4695BE64}">
      <formula1>0</formula1>
      <formula2>9999999999</formula2>
    </dataValidation>
    <dataValidation type="whole" imeMode="halfAlpha" allowBlank="1" showInputMessage="1" showErrorMessage="1" error="有効な数字を入力してください" sqref="S266" xr:uid="{062B7691-8C36-48E6-999D-BE617649EDD6}">
      <formula1>0</formula1>
      <formula2>9999999999</formula2>
    </dataValidation>
    <dataValidation type="whole" imeMode="halfAlpha" allowBlank="1" showInputMessage="1" showErrorMessage="1" error="有効な数字を入力してください" sqref="S267" xr:uid="{18FDD860-122F-4ED0-AAF2-19222DE885CA}">
      <formula1>0</formula1>
      <formula2>9999999999</formula2>
    </dataValidation>
    <dataValidation type="whole" imeMode="halfAlpha" allowBlank="1" showInputMessage="1" showErrorMessage="1" error="有効な数字を入力してください" sqref="S268" xr:uid="{ADF9DD8F-A9BE-4191-8773-A14B47DE3C9E}">
      <formula1>0</formula1>
      <formula2>9999999999</formula2>
    </dataValidation>
    <dataValidation type="whole" imeMode="halfAlpha" allowBlank="1" showInputMessage="1" showErrorMessage="1" error="有効な数字を入力してください" sqref="S269" xr:uid="{8101FF22-D98A-4767-AA70-F013963CF273}">
      <formula1>0</formula1>
      <formula2>9999999999</formula2>
    </dataValidation>
    <dataValidation type="whole" imeMode="halfAlpha" allowBlank="1" showInputMessage="1" showErrorMessage="1" error="有効な数字を入力してください" sqref="S270" xr:uid="{551A8FAE-322C-4593-83AD-7329CCE28412}">
      <formula1>0</formula1>
      <formula2>9999999999</formula2>
    </dataValidation>
    <dataValidation type="whole" imeMode="halfAlpha" allowBlank="1" showInputMessage="1" showErrorMessage="1" error="有効な数字を入力してください" sqref="S271" xr:uid="{49DF2187-C030-4417-B469-298ADCF42CFD}">
      <formula1>0</formula1>
      <formula2>9999999999</formula2>
    </dataValidation>
    <dataValidation type="list" imeMode="halfAlpha" allowBlank="1" showInputMessage="1" showErrorMessage="1" error="リストから選択してください" sqref="N285" xr:uid="{E2A8AE27-71A5-4461-A6AF-84CE127D92EE}">
      <formula1>"○,　"</formula1>
    </dataValidation>
    <dataValidation type="list" imeMode="halfAlpha" allowBlank="1" showInputMessage="1" showErrorMessage="1" error="リストから選択してください" sqref="O285" xr:uid="{888C6C6A-02C8-4634-BFB9-8A81D601DF54}">
      <formula1>"○,　"</formula1>
    </dataValidation>
    <dataValidation type="list" imeMode="halfAlpha" allowBlank="1" showInputMessage="1" showErrorMessage="1" error="リストから選択してください" sqref="N286" xr:uid="{B68D25A0-1A5A-447B-B34F-32BC92EBFAB7}">
      <formula1>"○,　"</formula1>
    </dataValidation>
    <dataValidation type="list" imeMode="halfAlpha" allowBlank="1" showInputMessage="1" showErrorMessage="1" error="リストから選択してください" sqref="O286" xr:uid="{9CDDF5EA-F8DF-45B0-A34C-C032CDF9D33A}">
      <formula1>"○,　"</formula1>
    </dataValidation>
    <dataValidation type="list" imeMode="halfAlpha" allowBlank="1" showInputMessage="1" showErrorMessage="1" error="リストから選択してください" sqref="N287" xr:uid="{5161C717-A412-4CA2-A981-73C67446CCE8}">
      <formula1>"○,　"</formula1>
    </dataValidation>
    <dataValidation type="list" imeMode="halfAlpha" allowBlank="1" showInputMessage="1" showErrorMessage="1" error="リストから選択してください" sqref="O287" xr:uid="{B170D54B-C155-4BCC-8E94-A6CBD848C641}">
      <formula1>"○,　"</formula1>
    </dataValidation>
    <dataValidation type="list" imeMode="halfAlpha" allowBlank="1" showInputMessage="1" showErrorMessage="1" error="リストから選択してください" sqref="N288" xr:uid="{AEE00EE3-F027-4DEB-B6A5-E3DE9C3F8B53}">
      <formula1>"○,　"</formula1>
    </dataValidation>
    <dataValidation type="list" imeMode="halfAlpha" allowBlank="1" showInputMessage="1" showErrorMessage="1" error="リストから選択してください" sqref="O288" xr:uid="{9B7DC338-35C9-48BE-A36F-B979139BEF40}">
      <formula1>"○,　"</formula1>
    </dataValidation>
    <dataValidation type="list" imeMode="halfAlpha" allowBlank="1" showInputMessage="1" showErrorMessage="1" error="リストから選択してください" sqref="N289" xr:uid="{1DED6FC1-2007-401C-9425-84EEEB038421}">
      <formula1>"○,　"</formula1>
    </dataValidation>
    <dataValidation type="list" imeMode="halfAlpha" allowBlank="1" showInputMessage="1" showErrorMessage="1" error="リストから選択してください" sqref="O289" xr:uid="{8A768A7E-EA8B-492F-BAE2-C0142C830BD1}">
      <formula1>"○,　"</formula1>
    </dataValidation>
    <dataValidation type="list" imeMode="halfAlpha" allowBlank="1" showInputMessage="1" showErrorMessage="1" error="リストから選択してください" sqref="N290" xr:uid="{3CF5CD2B-0FCB-4576-A705-CE625C45DBCC}">
      <formula1>"○,　"</formula1>
    </dataValidation>
    <dataValidation type="list" imeMode="halfAlpha" allowBlank="1" showInputMessage="1" showErrorMessage="1" error="リストから選択してください" sqref="O290" xr:uid="{9BF78D47-98F2-4D51-873D-6E1A73C0D5FE}">
      <formula1>"○,　"</formula1>
    </dataValidation>
    <dataValidation type="list" imeMode="halfAlpha" allowBlank="1" showInputMessage="1" showErrorMessage="1" error="リストから選択してください" sqref="N291" xr:uid="{D1E2438F-F965-4B79-975D-492527258888}">
      <formula1>"○,　"</formula1>
    </dataValidation>
    <dataValidation type="list" imeMode="halfAlpha" allowBlank="1" showInputMessage="1" showErrorMessage="1" error="リストから選択してください" sqref="O291" xr:uid="{11D39D6D-220A-417C-8EAF-037DCB62D738}">
      <formula1>"○,　"</formula1>
    </dataValidation>
    <dataValidation type="list" imeMode="halfAlpha" allowBlank="1" showInputMessage="1" showErrorMessage="1" error="リストから選択してください" sqref="N292" xr:uid="{A34E97C1-2195-4A78-B932-2F86B6E52EA9}">
      <formula1>"○,　"</formula1>
    </dataValidation>
    <dataValidation type="list" imeMode="halfAlpha" allowBlank="1" showInputMessage="1" showErrorMessage="1" error="リストから選択してください" sqref="O292" xr:uid="{7BA204FF-D7E6-499F-BA1E-1D409E92A3AB}">
      <formula1>"○,　"</formula1>
    </dataValidation>
    <dataValidation type="list" imeMode="halfAlpha" allowBlank="1" showInputMessage="1" showErrorMessage="1" error="リストから選択してください" sqref="N293" xr:uid="{39A79EA3-3243-41C8-A4CB-471C5F2EF4FE}">
      <formula1>"○,　"</formula1>
    </dataValidation>
    <dataValidation type="list" imeMode="halfAlpha" allowBlank="1" showInputMessage="1" showErrorMessage="1" error="リストから選択してください" sqref="O293" xr:uid="{B97488D5-ED29-4D40-A175-5D40A23EB86B}">
      <formula1>"○,　"</formula1>
    </dataValidation>
    <dataValidation type="list" imeMode="halfAlpha" allowBlank="1" showInputMessage="1" showErrorMessage="1" error="リストから選択してください" sqref="N294" xr:uid="{3299C2F5-2C22-43B5-9E65-DAFDCF18844B}">
      <formula1>"○,　"</formula1>
    </dataValidation>
    <dataValidation type="list" imeMode="halfAlpha" allowBlank="1" showInputMessage="1" showErrorMessage="1" error="リストから選択してください" sqref="O294" xr:uid="{961A7DA9-F557-484A-B5DB-C1844388470E}">
      <formula1>"○,　"</formula1>
    </dataValidation>
    <dataValidation type="list" imeMode="halfAlpha" allowBlank="1" showInputMessage="1" showErrorMessage="1" error="リストから選択してください" sqref="N295" xr:uid="{C5DFACB3-D5D8-433B-8A9C-516A03D0DAB9}">
      <formula1>"○,　"</formula1>
    </dataValidation>
    <dataValidation type="list" imeMode="halfAlpha" allowBlank="1" showInputMessage="1" showErrorMessage="1" error="リストから選択してください" sqref="O295" xr:uid="{114A73EA-519F-4A27-A7B5-552FAF2C02E4}">
      <formula1>"○,　"</formula1>
    </dataValidation>
    <dataValidation type="list" imeMode="halfAlpha" allowBlank="1" showInputMessage="1" showErrorMessage="1" error="リストから選択してください" sqref="N296" xr:uid="{22F5A362-C439-40F6-A60D-E2409EFBDE42}">
      <formula1>"○,　"</formula1>
    </dataValidation>
    <dataValidation type="list" imeMode="halfAlpha" allowBlank="1" showInputMessage="1" showErrorMessage="1" error="リストから選択してください" sqref="O296" xr:uid="{3BC24B0F-D6C4-4323-B2DA-C87B67ACEEB1}">
      <formula1>"○,　"</formula1>
    </dataValidation>
    <dataValidation type="list" imeMode="halfAlpha" allowBlank="1" showInputMessage="1" showErrorMessage="1" error="リストから選択してください" sqref="N297" xr:uid="{A24ADE6C-E0EF-4D1C-8D20-3E1780DE01DE}">
      <formula1>"○,　"</formula1>
    </dataValidation>
    <dataValidation type="list" imeMode="halfAlpha" allowBlank="1" showInputMessage="1" showErrorMessage="1" error="リストから選択してください" sqref="O297" xr:uid="{627F97A2-EA70-4893-A5D0-3F5D92F2ADAC}">
      <formula1>"○,　"</formula1>
    </dataValidation>
    <dataValidation type="list" imeMode="halfAlpha" allowBlank="1" showInputMessage="1" showErrorMessage="1" error="リストから選択してください" sqref="N298" xr:uid="{2A773DDE-6EC8-437C-A3A9-43CC3067AD7F}">
      <formula1>"○,　"</formula1>
    </dataValidation>
    <dataValidation type="list" imeMode="halfAlpha" allowBlank="1" showInputMessage="1" showErrorMessage="1" error="リストから選択してください" sqref="O298" xr:uid="{1216CE6F-68A6-429B-A269-26B9384F9A66}">
      <formula1>"○,　"</formula1>
    </dataValidation>
    <dataValidation type="list" imeMode="halfAlpha" allowBlank="1" showInputMessage="1" showErrorMessage="1" error="リストから選択してください" sqref="N299" xr:uid="{8685034A-A384-460A-BB32-BABD325AB65E}">
      <formula1>"○,　"</formula1>
    </dataValidation>
    <dataValidation type="list" imeMode="halfAlpha" allowBlank="1" showInputMessage="1" showErrorMessage="1" error="リストから選択してください" sqref="O299" xr:uid="{CD0D0FB3-D8F3-4907-BD95-1DAF51CD29BF}">
      <formula1>"○,　"</formula1>
    </dataValidation>
    <dataValidation type="list" imeMode="halfAlpha" allowBlank="1" showInputMessage="1" showErrorMessage="1" error="リストから選択してください" sqref="N300" xr:uid="{B1BF330E-05E5-401A-A882-9DBAA609AE93}">
      <formula1>"○,　"</formula1>
    </dataValidation>
    <dataValidation type="list" imeMode="halfAlpha" allowBlank="1" showInputMessage="1" showErrorMessage="1" error="リストから選択してください" sqref="O300" xr:uid="{EF242C3E-EEA8-4036-8969-290090EFE4DE}">
      <formula1>"○,　"</formula1>
    </dataValidation>
    <dataValidation type="list" imeMode="halfAlpha" allowBlank="1" showInputMessage="1" showErrorMessage="1" error="リストから選択してください" sqref="N301" xr:uid="{A48133A6-814F-4C3B-83D3-8ABF7F5E271D}">
      <formula1>"○,　"</formula1>
    </dataValidation>
    <dataValidation type="list" imeMode="halfAlpha" allowBlank="1" showInputMessage="1" showErrorMessage="1" error="リストから選択してください" sqref="O301" xr:uid="{584E605D-E204-4D36-9636-444C9E6F4075}">
      <formula1>"○,　"</formula1>
    </dataValidation>
    <dataValidation type="list" imeMode="halfAlpha" allowBlank="1" showInputMessage="1" showErrorMessage="1" error="リストから選択してください" sqref="N302" xr:uid="{6280F07D-5935-4048-BA28-7C0BEF6DB515}">
      <formula1>"○,　"</formula1>
    </dataValidation>
    <dataValidation type="list" imeMode="halfAlpha" allowBlank="1" showInputMessage="1" showErrorMessage="1" error="リストから選択してください" sqref="O302" xr:uid="{D8FBFFBC-7A49-414F-B5B9-F0592E5C76A9}">
      <formula1>"○,　"</formula1>
    </dataValidation>
    <dataValidation type="list" imeMode="halfAlpha" allowBlank="1" showInputMessage="1" showErrorMessage="1" error="リストから選択してください" sqref="N303" xr:uid="{F4CA8662-019F-4C5E-8FF1-0DE504392722}">
      <formula1>"○,　"</formula1>
    </dataValidation>
    <dataValidation type="list" imeMode="halfAlpha" allowBlank="1" showInputMessage="1" showErrorMessage="1" error="リストから選択してください" sqref="O303" xr:uid="{F0EBE669-61E8-4687-A57A-D6B6A6B8D989}">
      <formula1>"○,　"</formula1>
    </dataValidation>
    <dataValidation type="list" imeMode="halfAlpha" allowBlank="1" showInputMessage="1" showErrorMessage="1" error="リストから選択してください" sqref="N304" xr:uid="{EA3AC4A0-B9D0-4D5C-8977-36888108FB3C}">
      <formula1>"○,　"</formula1>
    </dataValidation>
    <dataValidation type="list" imeMode="halfAlpha" allowBlank="1" showInputMessage="1" showErrorMessage="1" error="リストから選択してください" sqref="O304" xr:uid="{9BBE7937-3BD9-4F5F-AE8E-4081229EEBA1}">
      <formula1>"○,　"</formula1>
    </dataValidation>
    <dataValidation type="list" imeMode="halfAlpha" allowBlank="1" showInputMessage="1" showErrorMessage="1" error="リストから選択してください" sqref="N305" xr:uid="{E5E479DA-B6DE-470E-ACDA-C4278D9758DA}">
      <formula1>"○,　"</formula1>
    </dataValidation>
    <dataValidation type="list" imeMode="halfAlpha" allowBlank="1" showInputMessage="1" showErrorMessage="1" error="リストから選択してください" sqref="O305" xr:uid="{EE591F23-368D-4052-A858-020659621AB3}">
      <formula1>"○,　"</formula1>
    </dataValidation>
    <dataValidation type="list" imeMode="halfAlpha" allowBlank="1" showInputMessage="1" showErrorMessage="1" error="リストから選択してください" sqref="N306" xr:uid="{7E3B12A8-4CD7-43A0-8B6F-5296826CBB0F}">
      <formula1>"○,　"</formula1>
    </dataValidation>
    <dataValidation type="list" imeMode="halfAlpha" allowBlank="1" showInputMessage="1" showErrorMessage="1" error="リストから選択してください" sqref="N307" xr:uid="{5175AB37-1E22-49D2-AD05-B34B5067DA1C}">
      <formula1>"○,　"</formula1>
    </dataValidation>
    <dataValidation type="list" imeMode="halfAlpha" allowBlank="1" showInputMessage="1" showErrorMessage="1" error="リストから選択してください" sqref="N308" xr:uid="{29639246-C6DF-4696-B948-9C6DDF8EA4DB}">
      <formula1>"○,　"</formula1>
    </dataValidation>
    <dataValidation type="list" imeMode="halfAlpha" allowBlank="1" showInputMessage="1" showErrorMessage="1" error="リストから選択してください" sqref="N309" xr:uid="{0CDA3CE3-1673-446C-A36D-52A75A15E0B0}">
      <formula1>"○,　"</formula1>
    </dataValidation>
    <dataValidation type="list" imeMode="halfAlpha" allowBlank="1" showInputMessage="1" showErrorMessage="1" error="リストから選択してください" sqref="N310" xr:uid="{27012B5A-2499-4341-87FF-1101BE62E98C}">
      <formula1>"○,　"</formula1>
    </dataValidation>
    <dataValidation type="list" imeMode="halfAlpha" allowBlank="1" showInputMessage="1" showErrorMessage="1" error="リストから選択してください" sqref="N311" xr:uid="{6D837B7B-3786-4563-BF2F-C20DC27D7484}">
      <formula1>"○,　"</formula1>
    </dataValidation>
    <dataValidation type="list" imeMode="halfAlpha" allowBlank="1" showInputMessage="1" showErrorMessage="1" error="リストから選択してください" sqref="N312" xr:uid="{CE42F279-7405-46DA-939A-37DA8B973B70}">
      <formula1>"○,　"</formula1>
    </dataValidation>
    <dataValidation type="list" imeMode="halfAlpha" allowBlank="1" showInputMessage="1" showErrorMessage="1" error="リストから選択してください" sqref="N313" xr:uid="{FA39B4F4-C994-4DC6-A84E-76FEBFE5B731}">
      <formula1>"○,　"</formula1>
    </dataValidation>
    <dataValidation type="list" imeMode="halfAlpha" allowBlank="1" showInputMessage="1" showErrorMessage="1" error="リストから選択してください" sqref="N314" xr:uid="{5F57823B-3A09-492F-AE47-CE118730166D}">
      <formula1>"○,　"</formula1>
    </dataValidation>
    <dataValidation type="list" imeMode="halfAlpha" allowBlank="1" showInputMessage="1" showErrorMessage="1" error="リストから選択してください" sqref="N315" xr:uid="{1F626CE2-4D45-4F14-B17A-BDFA29C88673}">
      <formula1>"○,　"</formula1>
    </dataValidation>
    <dataValidation type="list" imeMode="halfAlpha" allowBlank="1" showInputMessage="1" showErrorMessage="1" error="リストから選択してください" sqref="N316" xr:uid="{373CAA07-7043-4A66-A061-A830EC80543C}">
      <formula1>"○,　"</formula1>
    </dataValidation>
    <dataValidation type="list" imeMode="halfAlpha" allowBlank="1" showInputMessage="1" showErrorMessage="1" error="リストから選択してください" sqref="N317" xr:uid="{4573DEC5-5C00-4CE1-8C36-6B1FE460573A}">
      <formula1>"○,　"</formula1>
    </dataValidation>
    <dataValidation type="list" imeMode="halfAlpha" allowBlank="1" showInputMessage="1" showErrorMessage="1" error="リストから選択してください" sqref="N318" xr:uid="{C65AD5F6-2290-4EE7-8B9B-334EC2B36194}">
      <formula1>"○,　"</formula1>
    </dataValidation>
    <dataValidation type="list" imeMode="halfAlpha" allowBlank="1" showInputMessage="1" showErrorMessage="1" error="リストから選択してください" sqref="N319" xr:uid="{CF463178-1E5E-41E8-B761-2D84242AF46E}">
      <formula1>"○,　"</formula1>
    </dataValidation>
    <dataValidation type="list" imeMode="halfAlpha" allowBlank="1" showInputMessage="1" showErrorMessage="1" error="リストから選択してください" sqref="N320" xr:uid="{8143FA69-5EA7-4F89-96FC-6BA5FC99649E}">
      <formula1>"○,　"</formula1>
    </dataValidation>
    <dataValidation type="list" imeMode="halfAlpha" allowBlank="1" showInputMessage="1" showErrorMessage="1" error="リストから選択してください" sqref="N321" xr:uid="{2B91C1AB-8B91-450A-94E2-F855AF0D6058}">
      <formula1>"○,　"</formula1>
    </dataValidation>
    <dataValidation type="list" imeMode="halfAlpha" allowBlank="1" showInputMessage="1" showErrorMessage="1" error="リストから選択してください" sqref="N322" xr:uid="{F7EDA9CC-DD2E-4F25-83E3-5B4197A1F32D}">
      <formula1>"○,　"</formula1>
    </dataValidation>
    <dataValidation type="list" imeMode="halfAlpha" allowBlank="1" showInputMessage="1" showErrorMessage="1" error="リストから選択してください" sqref="N323" xr:uid="{0E4FD90F-2CD9-4D5D-839E-50443126BA94}">
      <formula1>"○,　"</formula1>
    </dataValidation>
    <dataValidation type="list" imeMode="halfAlpha" allowBlank="1" showInputMessage="1" showErrorMessage="1" error="リストから選択してください" sqref="N324" xr:uid="{A1175FCF-6D38-4FF6-98BE-472B5FE26326}">
      <formula1>"○,　"</formula1>
    </dataValidation>
    <dataValidation type="list" imeMode="halfAlpha" allowBlank="1" showInputMessage="1" showErrorMessage="1" error="リストから選択してください" sqref="N325" xr:uid="{93AAA26F-7C79-4872-BAB7-2A72B1C3C56F}">
      <formula1>"○,　"</formula1>
    </dataValidation>
    <dataValidation type="list" imeMode="halfAlpha" allowBlank="1" showInputMessage="1" showErrorMessage="1" error="リストから選択してください" sqref="N326" xr:uid="{BB209679-4EE4-4F43-985E-8CE63779BD0E}">
      <formula1>"○,　"</formula1>
    </dataValidation>
    <dataValidation type="list" imeMode="halfAlpha" allowBlank="1" showInputMessage="1" showErrorMessage="1" error="リストから選択してください" sqref="N327" xr:uid="{B9F55565-6085-47CD-B4CC-5D151FFD3A96}">
      <formula1>"○,　"</formula1>
    </dataValidation>
    <dataValidation type="list" imeMode="halfAlpha" allowBlank="1" showInputMessage="1" showErrorMessage="1" error="リストから選択してください" sqref="N328" xr:uid="{16A6EAD8-A8C4-4893-9549-FBE74D2C74C0}">
      <formula1>"○,　"</formula1>
    </dataValidation>
    <dataValidation type="list" imeMode="halfAlpha" allowBlank="1" showInputMessage="1" showErrorMessage="1" error="リストから選択してください" sqref="N329" xr:uid="{0C7D1003-85C1-496F-8B10-74B4AB7E1A26}">
      <formula1>"○,　"</formula1>
    </dataValidation>
    <dataValidation type="list" imeMode="halfAlpha" allowBlank="1" showInputMessage="1" showErrorMessage="1" error="リストから選択してください" sqref="N330" xr:uid="{8331FACA-BAC3-4B73-B6BE-0592E931A240}">
      <formula1>"○,　"</formula1>
    </dataValidation>
    <dataValidation type="list" imeMode="halfAlpha" allowBlank="1" showInputMessage="1" showErrorMessage="1" error="リストから選択してください" sqref="N331" xr:uid="{0EE58D23-60A4-42F7-A0E6-0DDEFAAE693E}">
      <formula1>"○,　"</formula1>
    </dataValidation>
    <dataValidation type="list" imeMode="halfAlpha" allowBlank="1" showInputMessage="1" showErrorMessage="1" error="リストから選択してください" sqref="N332" xr:uid="{A778A0C2-5A18-440E-AC31-560F153E6133}">
      <formula1>"○,　"</formula1>
    </dataValidation>
    <dataValidation type="list" imeMode="halfAlpha" allowBlank="1" showInputMessage="1" showErrorMessage="1" error="リストから選択してください" sqref="N333" xr:uid="{B687F4CD-E3C0-4912-AED0-DF3CC7E73A47}">
      <formula1>"○,　"</formula1>
    </dataValidation>
    <dataValidation type="list" imeMode="halfAlpha" allowBlank="1" showInputMessage="1" showErrorMessage="1" error="リストから選択してください" sqref="N334" xr:uid="{15AA4542-9DC0-49D2-B333-D1C4EEAA101E}">
      <formula1>"○,　"</formula1>
    </dataValidation>
    <dataValidation type="list" imeMode="halfAlpha" allowBlank="1" showInputMessage="1" showErrorMessage="1" error="リストから選択してください" sqref="O334" xr:uid="{BCB5FAAB-E4C0-4BB7-BB5B-23CEC7E0866A}">
      <formula1>"○,　"</formula1>
    </dataValidation>
    <dataValidation type="list" imeMode="halfAlpha" allowBlank="1" showInputMessage="1" showErrorMessage="1" error="リストから選択してください" sqref="N335" xr:uid="{16F4F61F-F695-4D91-9AAE-BD50725DD326}">
      <formula1>"○,　"</formula1>
    </dataValidation>
    <dataValidation type="list" imeMode="halfAlpha" allowBlank="1" showInputMessage="1" showErrorMessage="1" error="リストから選択してください" sqref="O335" xr:uid="{ABE7CCF5-CDB9-44A6-8F13-8C8CE555D3A0}">
      <formula1>"○,　"</formula1>
    </dataValidation>
    <dataValidation type="list" imeMode="halfAlpha" allowBlank="1" showInputMessage="1" showErrorMessage="1" error="リストから選択してください" sqref="N336" xr:uid="{631E3F3B-60B2-44C8-86DD-45019B802D0D}">
      <formula1>"○,　"</formula1>
    </dataValidation>
    <dataValidation type="list" imeMode="halfAlpha" allowBlank="1" showInputMessage="1" showErrorMessage="1" error="リストから選択してください" sqref="O336" xr:uid="{27BCF210-B0FC-4C52-9F30-05714B764FD7}">
      <formula1>"○,　"</formula1>
    </dataValidation>
    <dataValidation type="list" imeMode="halfAlpha" allowBlank="1" showInputMessage="1" showErrorMessage="1" error="リストから選択してください" sqref="N337" xr:uid="{AAE77471-9729-470B-A710-CCB4D0C9F3D5}">
      <formula1>"○,　"</formula1>
    </dataValidation>
    <dataValidation type="list" imeMode="halfAlpha" allowBlank="1" showInputMessage="1" showErrorMessage="1" error="リストから選択してください" sqref="O337" xr:uid="{4B474265-762B-44EA-AF0F-E66A29652FED}">
      <formula1>"○,　"</formula1>
    </dataValidation>
    <dataValidation type="list" imeMode="halfAlpha" allowBlank="1" showInputMessage="1" showErrorMessage="1" error="リストから選択してください" sqref="N338" xr:uid="{66B411DE-53A7-41E1-B65D-4850804A0172}">
      <formula1>"○,　"</formula1>
    </dataValidation>
    <dataValidation type="list" imeMode="halfAlpha" allowBlank="1" showInputMessage="1" showErrorMessage="1" error="リストから選択してください" sqref="O338" xr:uid="{B499D73E-4CD3-4686-B2C5-881FF4595652}">
      <formula1>"○,　"</formula1>
    </dataValidation>
    <dataValidation type="list" imeMode="halfAlpha" allowBlank="1" showInputMessage="1" showErrorMessage="1" error="リストから選択してください" sqref="N339" xr:uid="{D935A8C2-8165-492D-A7ED-31CD75A0FAEF}">
      <formula1>"○,　"</formula1>
    </dataValidation>
    <dataValidation type="list" imeMode="halfAlpha" allowBlank="1" showInputMessage="1" showErrorMessage="1" error="リストから選択してください" sqref="O339" xr:uid="{61B7E127-FED2-4D0C-AD39-946C64D218C4}">
      <formula1>"○,　"</formula1>
    </dataValidation>
    <dataValidation type="list" imeMode="halfAlpha" allowBlank="1" showInputMessage="1" showErrorMessage="1" error="リストから選択してください" sqref="N340" xr:uid="{8E14816B-4C34-422B-B027-A33EBD4E3B93}">
      <formula1>"○,　"</formula1>
    </dataValidation>
    <dataValidation type="list" imeMode="halfAlpha" allowBlank="1" showInputMessage="1" showErrorMessage="1" error="リストから選択してください" sqref="O340" xr:uid="{3BC2A668-92A6-4548-AF22-16CDDCD51A0F}">
      <formula1>"○,　"</formula1>
    </dataValidation>
    <dataValidation type="list" imeMode="halfAlpha" allowBlank="1" showInputMessage="1" showErrorMessage="1" error="リストから選択してください" sqref="N341" xr:uid="{98CD64E2-D504-4F62-AC72-7B4F87112D93}">
      <formula1>"○,　"</formula1>
    </dataValidation>
    <dataValidation type="list" imeMode="halfAlpha" allowBlank="1" showInputMessage="1" showErrorMessage="1" error="リストから選択してください" sqref="O341" xr:uid="{FC87B17D-BF78-431B-82E3-05BDF3572D0A}">
      <formula1>"○,　"</formula1>
    </dataValidation>
    <dataValidation type="list" imeMode="halfAlpha" allowBlank="1" showInputMessage="1" showErrorMessage="1" error="リストから選択してください" sqref="N342" xr:uid="{90E9A100-2E0B-47EA-BF03-EE0AE526A71F}">
      <formula1>"○,　"</formula1>
    </dataValidation>
    <dataValidation type="list" imeMode="halfAlpha" allowBlank="1" showInputMessage="1" showErrorMessage="1" error="リストから選択してください" sqref="N343" xr:uid="{790DD860-612B-4FB7-9F5E-B88A38C1DD4A}">
      <formula1>"○,　"</formula1>
    </dataValidation>
    <dataValidation type="list" imeMode="halfAlpha" allowBlank="1" showInputMessage="1" showErrorMessage="1" error="リストから選択してください" sqref="N344" xr:uid="{1735421D-1A15-41A6-9F27-2F7B9B03AAAB}">
      <formula1>"○,　"</formula1>
    </dataValidation>
    <dataValidation type="date" imeMode="halfAlpha" allowBlank="1" showInputMessage="1" showErrorMessage="1" error="有効な日付を入力してください" sqref="U285:Y305" xr:uid="{196D92CF-B86A-48D6-B697-D7FC1487CB82}">
      <formula1>92</formula1>
      <formula2>73415</formula2>
    </dataValidation>
    <dataValidation type="date" imeMode="halfAlpha" allowBlank="1" showInputMessage="1" showErrorMessage="1" error="有効な日付を入力してください" sqref="U315:Y317" xr:uid="{268E8FFC-F100-4621-9EFB-0CA1964A5C2A}">
      <formula1>92</formula1>
      <formula2>73415</formula2>
    </dataValidation>
    <dataValidation type="date" imeMode="halfAlpha" allowBlank="1" showInputMessage="1" showErrorMessage="1" error="有効な日付を入力してください" sqref="U318:Y318" xr:uid="{9BCCBDBC-FA55-4CE7-B91D-E58CDD7281BB}">
      <formula1>92</formula1>
      <formula2>73415</formula2>
    </dataValidation>
    <dataValidation type="date" imeMode="halfAlpha" allowBlank="1" showInputMessage="1" showErrorMessage="1" error="有効な日付を入力してください" sqref="U333:Y333" xr:uid="{A1FFF6DF-30A6-4F23-865D-B3FBB5212707}">
      <formula1>92</formula1>
      <formula2>73415</formula2>
    </dataValidation>
    <dataValidation type="date" imeMode="halfAlpha" allowBlank="1" showInputMessage="1" showErrorMessage="1" error="有効な日付を入力してください" sqref="U334:Y341" xr:uid="{F96DA1B1-F7CA-4A42-B3B7-3E728397FCD6}">
      <formula1>92</formula1>
      <formula2>73415</formula2>
    </dataValidation>
    <dataValidation type="date" imeMode="halfAlpha" allowBlank="1" showInputMessage="1" showErrorMessage="1" error="有効な日付を入力してください" sqref="U342:Y342" xr:uid="{92DCC81F-2FFB-4878-9AD4-0163D4A9C1D2}">
      <formula1>92</formula1>
      <formula2>73415</formula2>
    </dataValidation>
    <dataValidation type="date" imeMode="halfAlpha" allowBlank="1" showInputMessage="1" showErrorMessage="1" error="有効な日付を入力してください" sqref="U343:Y343" xr:uid="{2585989F-5267-4C54-BE65-5BBFAFDE59CA}">
      <formula1>92</formula1>
      <formula2>73415</formula2>
    </dataValidation>
    <dataValidation type="date" imeMode="halfAlpha" allowBlank="1" showInputMessage="1" showErrorMessage="1" error="有効な日付を入力してください" sqref="U345:Y345" xr:uid="{9B604FEC-F644-48FE-99FE-4321395EAF08}">
      <formula1>92</formula1>
      <formula2>73415</formula2>
    </dataValidation>
    <dataValidation type="date" imeMode="halfAlpha" allowBlank="1" showInputMessage="1" showErrorMessage="1" error="有効な日付を入力してください" sqref="U346:Y346" xr:uid="{9A7B4152-780E-4FB9-B773-90245B5A564E}">
      <formula1>92</formula1>
      <formula2>73415</formula2>
    </dataValidation>
    <dataValidation type="date" imeMode="halfAlpha" allowBlank="1" showInputMessage="1" showErrorMessage="1" error="有効な日付を入力してください" sqref="U347:Y347" xr:uid="{BD7AC1B5-E9B3-4AC5-B603-E01A674FA8F5}">
      <formula1>92</formula1>
      <formula2>73415</formula2>
    </dataValidation>
    <dataValidation type="date" imeMode="halfAlpha" allowBlank="1" showInputMessage="1" showErrorMessage="1" error="有効な日付を入力してください" sqref="U348:Y348" xr:uid="{5DEBA616-1E35-41EC-A406-D62A4C37D522}">
      <formula1>92</formula1>
      <formula2>73415</formula2>
    </dataValidation>
    <dataValidation type="date" imeMode="halfAlpha" allowBlank="1" showInputMessage="1" showErrorMessage="1" error="有効な日付を入力してください" sqref="U349:Y349" xr:uid="{FF1469FA-E3F8-4C08-B566-C9B2829A721B}">
      <formula1>92</formula1>
      <formula2>73415</formula2>
    </dataValidation>
    <dataValidation type="date" imeMode="halfAlpha" allowBlank="1" showInputMessage="1" showErrorMessage="1" error="有効な日付を入力してください" sqref="U350:Y350" xr:uid="{3F8DD854-8C02-414C-80B9-585C2F53F7CA}">
      <formula1>92</formula1>
      <formula2>73415</formula2>
    </dataValidation>
    <dataValidation type="date" imeMode="halfAlpha" allowBlank="1" showInputMessage="1" showErrorMessage="1" error="有効な日付を入力してください" sqref="U351:Y351" xr:uid="{ECD90582-ED8A-403B-95FA-A0DACDB2F03B}">
      <formula1>92</formula1>
      <formula2>73415</formula2>
    </dataValidation>
    <dataValidation type="date" imeMode="halfAlpha" allowBlank="1" showInputMessage="1" showErrorMessage="1" error="有効な日付を入力してください" sqref="U352:Y352" xr:uid="{0CF60A6F-ED48-4F17-A401-8E9DE8FF8FFD}">
      <formula1>92</formula1>
      <formula2>73415</formula2>
    </dataValidation>
  </dataValidations>
  <pageMargins left="0.19685039370078741" right="0.19685039370078741" top="0.39370078740157483" bottom="0.19685039370078741" header="0.19685039370078741" footer="0.19685039370078741"/>
  <pageSetup paperSize="8" scale="95" fitToHeight="0" orientation="portrait" horizontalDpi="300" verticalDpi="300"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179"/>
  </cols>
  <sheetData>
    <row r="1" spans="1:1" x14ac:dyDescent="0.15">
      <c r="A1" s="179"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79" t="str">
        <f>"@神奈川県@和歌山県@鹿児島県@"</f>
        <v>@神奈川県@和歌山県@鹿児島県@</v>
      </c>
    </row>
    <row r="3" spans="1:1" x14ac:dyDescent="0.15">
      <c r="A3" s="179" t="s">
        <v>251</v>
      </c>
    </row>
    <row r="4" spans="1:1" x14ac:dyDescent="0.15">
      <c r="A4" s="179" t="s">
        <v>252</v>
      </c>
    </row>
  </sheetData>
  <sheetProtection algorithmName="SHA-512" hashValue="xhhfiBiIkm7Ay6MJx++b+or5oMNve90sIYLfbb8PJoYEfRYe5XNyCMPDhkyh5bSEDibRiEI9eEXUlu0juJlYSA==" saltValue="6Wl9TeJzjgzNbGrEf22g7g==" spinCount="100000" sheet="1" objects="1" scenarios="1"/>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入力シート!希望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2023-06-26T05:18:12Z</cp:lastPrinted>
  <dcterms:created xsi:type="dcterms:W3CDTF">2018-07-20T07:50:20Z</dcterms:created>
  <dcterms:modified xsi:type="dcterms:W3CDTF">2018-07-20T07:50:20Z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